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15" yWindow="-45" windowWidth="8655" windowHeight="6675" tabRatio="554"/>
  </bookViews>
  <sheets>
    <sheet name="lbs" sheetId="10" r:id="rId1"/>
  </sheets>
  <definedNames>
    <definedName name="valuevx">42.314159</definedName>
  </definedNames>
  <calcPr calcId="124519"/>
</workbook>
</file>

<file path=xl/calcChain.xml><?xml version="1.0" encoding="utf-8"?>
<calcChain xmlns="http://schemas.openxmlformats.org/spreadsheetml/2006/main">
  <c r="D11" i="10"/>
  <c r="B39" l="1"/>
  <c r="B40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38"/>
  <c r="G5" l="1"/>
  <c r="B37"/>
  <c r="E37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C16"/>
  <c r="C15"/>
  <c r="C14"/>
  <c r="E14"/>
  <c r="E15"/>
  <c r="E16"/>
  <c r="D10"/>
  <c r="D6"/>
  <c r="G6"/>
  <c r="F37" l="1"/>
  <c r="F39"/>
  <c r="F38"/>
  <c r="G37"/>
  <c r="G38"/>
  <c r="G39" l="1"/>
  <c r="F40" l="1"/>
  <c r="G40"/>
  <c r="G41" l="1"/>
  <c r="F41"/>
  <c r="F42" l="1"/>
  <c r="G42"/>
  <c r="G43" l="1"/>
  <c r="F43"/>
  <c r="G44" l="1"/>
  <c r="F44"/>
  <c r="G45" l="1"/>
  <c r="F45"/>
  <c r="F46" l="1"/>
  <c r="G46"/>
  <c r="F47" l="1"/>
  <c r="G47"/>
  <c r="G48" l="1"/>
  <c r="F48"/>
  <c r="G49" l="1"/>
  <c r="F49"/>
  <c r="F50" l="1"/>
  <c r="G50"/>
  <c r="F51" l="1"/>
  <c r="G51"/>
  <c r="F52" l="1"/>
  <c r="G52"/>
  <c r="F53" l="1"/>
  <c r="G53"/>
  <c r="F54" l="1"/>
  <c r="G54"/>
  <c r="G55" l="1"/>
  <c r="F55"/>
  <c r="F56" l="1"/>
  <c r="G56"/>
  <c r="G57" l="1"/>
  <c r="F57"/>
  <c r="G58" l="1"/>
  <c r="F58"/>
  <c r="G59" l="1"/>
  <c r="F59"/>
  <c r="G60" l="1"/>
  <c r="F60"/>
  <c r="G61" l="1"/>
  <c r="F61"/>
  <c r="G62" l="1"/>
  <c r="F62"/>
  <c r="F63" l="1"/>
  <c r="G63"/>
  <c r="G64" l="1"/>
  <c r="F64"/>
  <c r="F65" l="1"/>
  <c r="G65"/>
  <c r="G66" l="1"/>
  <c r="F66"/>
  <c r="F67" l="1"/>
  <c r="G67"/>
  <c r="F68" l="1"/>
  <c r="G68"/>
  <c r="G69" l="1"/>
  <c r="F69"/>
  <c r="F70" l="1"/>
  <c r="G70"/>
  <c r="G71" l="1"/>
  <c r="F71"/>
  <c r="F72" l="1"/>
  <c r="G72"/>
  <c r="G73" l="1"/>
  <c r="F73"/>
  <c r="F74" l="1"/>
  <c r="G74"/>
  <c r="F75" l="1"/>
  <c r="G75"/>
  <c r="G76" l="1"/>
  <c r="F76"/>
  <c r="G77" l="1"/>
  <c r="F77"/>
  <c r="F78" l="1"/>
  <c r="G78"/>
  <c r="G79" l="1"/>
  <c r="F79"/>
  <c r="G80" l="1"/>
  <c r="F80"/>
  <c r="F81" l="1"/>
  <c r="G81"/>
  <c r="F82" l="1"/>
  <c r="G82"/>
  <c r="G83" l="1"/>
  <c r="F83"/>
  <c r="F84" l="1"/>
  <c r="G84"/>
  <c r="F85" l="1"/>
  <c r="G85"/>
  <c r="F86" l="1"/>
  <c r="G86"/>
  <c r="F87" l="1"/>
  <c r="G87"/>
  <c r="G88" l="1"/>
  <c r="F88"/>
  <c r="F89" l="1"/>
  <c r="G89"/>
  <c r="F90" l="1"/>
  <c r="G90"/>
  <c r="G91" l="1"/>
  <c r="F91"/>
  <c r="G92" l="1"/>
  <c r="F92"/>
  <c r="G93" l="1"/>
  <c r="F93"/>
  <c r="F94" l="1"/>
  <c r="G94"/>
  <c r="G95" l="1"/>
  <c r="F95"/>
  <c r="F96" l="1"/>
  <c r="G96"/>
  <c r="F97" l="1"/>
  <c r="G97"/>
  <c r="F98" l="1"/>
  <c r="G98"/>
  <c r="F99" l="1"/>
  <c r="G99"/>
  <c r="G100" l="1"/>
  <c r="F100"/>
  <c r="F101" l="1"/>
  <c r="G101"/>
  <c r="F102" l="1"/>
  <c r="G102"/>
  <c r="G103" l="1"/>
  <c r="F103"/>
  <c r="F104" l="1"/>
  <c r="G104"/>
  <c r="G105" l="1"/>
  <c r="F105"/>
  <c r="G106" l="1"/>
  <c r="F106"/>
  <c r="F107" l="1"/>
  <c r="G107"/>
  <c r="F108" l="1"/>
  <c r="G108"/>
  <c r="G109" l="1"/>
  <c r="F109"/>
  <c r="F110" l="1"/>
  <c r="G110"/>
  <c r="G111" l="1"/>
  <c r="F111"/>
  <c r="G112" l="1"/>
  <c r="F112"/>
  <c r="F113" l="1"/>
  <c r="G113"/>
  <c r="G114" l="1"/>
  <c r="F114"/>
  <c r="F115" l="1"/>
  <c r="G115"/>
  <c r="G116" l="1"/>
  <c r="F116"/>
  <c r="G117" l="1"/>
  <c r="F117"/>
  <c r="F118" l="1"/>
  <c r="G118"/>
  <c r="F119" l="1"/>
  <c r="G119"/>
  <c r="G120" l="1"/>
  <c r="F120"/>
  <c r="F121" l="1"/>
  <c r="G121"/>
  <c r="F122" l="1"/>
  <c r="G122"/>
  <c r="G123" l="1"/>
  <c r="F123"/>
  <c r="F124" l="1"/>
  <c r="G124"/>
  <c r="G125" l="1"/>
  <c r="F125"/>
  <c r="G126" l="1"/>
  <c r="F126"/>
</calcChain>
</file>

<file path=xl/sharedStrings.xml><?xml version="1.0" encoding="utf-8"?>
<sst xmlns="http://schemas.openxmlformats.org/spreadsheetml/2006/main" count="26" uniqueCount="26">
  <si>
    <t>Start Date:</t>
  </si>
  <si>
    <t>Weight</t>
  </si>
  <si>
    <t>Date</t>
  </si>
  <si>
    <t>Weight Loss Chart</t>
  </si>
  <si>
    <t>Goal Weight:</t>
  </si>
  <si>
    <t>Goal Date:</t>
  </si>
  <si>
    <t>Height (ft)</t>
  </si>
  <si>
    <t>Height (in)</t>
  </si>
  <si>
    <t>BMI</t>
  </si>
  <si>
    <t>Start BMI:</t>
  </si>
  <si>
    <t>Goal BMI:</t>
  </si>
  <si>
    <t>Chart Settings</t>
  </si>
  <si>
    <t>Start Date</t>
  </si>
  <si>
    <t>End Date</t>
  </si>
  <si>
    <t>BMI Values</t>
  </si>
  <si>
    <t>+/-</t>
  </si>
  <si>
    <t xml:space="preserve">BMI </t>
  </si>
  <si>
    <t>1 lb/wk</t>
  </si>
  <si>
    <t>2 lb/wk</t>
  </si>
  <si>
    <t>Start Weight (lbs):</t>
  </si>
  <si>
    <t>◄ Delete the sample data in the Weight column</t>
  </si>
  <si>
    <t>To Change the Scale of the Vertical Axis (pounds)</t>
  </si>
  <si>
    <t>1. Right-click on the vertical axis and go to Format Axis</t>
  </si>
  <si>
    <t>2. Edit the Minimum and Maximum values, then click OK</t>
  </si>
  <si>
    <t>◄ Insert new rows ABOVE this one, then copy formulas down (in columns C-F)</t>
  </si>
  <si>
    <r>
      <t>Weight</t>
    </r>
    <r>
      <rPr>
        <sz val="10"/>
        <rFont val="Arial"/>
        <family val="2"/>
      </rPr>
      <t xml:space="preserve"> (lbs)</t>
    </r>
  </si>
</sst>
</file>

<file path=xl/styles.xml><?xml version="1.0" encoding="utf-8"?>
<styleSheet xmlns="http://schemas.openxmlformats.org/spreadsheetml/2006/main">
  <numFmts count="1">
    <numFmt numFmtId="164" formatCode="m/d/yy;@"/>
  </numFmts>
  <fonts count="8">
    <font>
      <sz val="10"/>
      <name val="Trebuchet MS"/>
      <family val="2"/>
    </font>
    <font>
      <sz val="8"/>
      <name val="Tahom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theme="4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/>
    <xf numFmtId="0" fontId="3" fillId="0" borderId="0" xfId="0" applyFont="1" applyBorder="1" applyAlignment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12" fontId="3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2" fontId="3" fillId="5" borderId="0" xfId="0" applyNumberFormat="1" applyFont="1" applyFill="1" applyBorder="1" applyAlignment="1">
      <alignment horizontal="center"/>
    </xf>
    <xf numFmtId="0" fontId="3" fillId="5" borderId="0" xfId="0" quotePrefix="1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5" fillId="3" borderId="3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 wrapText="1"/>
    </xf>
    <xf numFmtId="164" fontId="3" fillId="0" borderId="0" xfId="0" applyNumberFormat="1" applyFont="1" applyBorder="1" applyAlignment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/>
    <xf numFmtId="0" fontId="3" fillId="0" borderId="0" xfId="0" applyFont="1" applyFill="1" applyBorder="1" applyAlignment="1"/>
    <xf numFmtId="164" fontId="3" fillId="6" borderId="0" xfId="0" applyNumberFormat="1" applyFont="1" applyFill="1" applyBorder="1" applyAlignment="1"/>
    <xf numFmtId="0" fontId="3" fillId="6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vertical="center"/>
    </xf>
    <xf numFmtId="0" fontId="2" fillId="5" borderId="0" xfId="1" applyFont="1" applyFill="1" applyBorder="1" applyAlignment="1" applyProtection="1">
      <alignment horizontal="left" vertical="center"/>
    </xf>
    <xf numFmtId="0" fontId="3" fillId="5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14" fontId="3" fillId="2" borderId="0" xfId="0" applyNumberFormat="1" applyFont="1" applyFill="1" applyBorder="1" applyAlignment="1"/>
    <xf numFmtId="0" fontId="7" fillId="0" borderId="0" xfId="0" applyFont="1" applyBorder="1" applyAlignment="1"/>
    <xf numFmtId="0" fontId="5" fillId="2" borderId="0" xfId="0" applyFont="1" applyFill="1" applyBorder="1" applyAlignment="1"/>
    <xf numFmtId="0" fontId="3" fillId="0" borderId="1" xfId="0" applyFont="1" applyBorder="1" applyAlignment="1"/>
    <xf numFmtId="2" fontId="3" fillId="2" borderId="0" xfId="0" applyNumberFormat="1" applyFont="1" applyFill="1" applyBorder="1" applyAlignment="1"/>
    <xf numFmtId="2" fontId="3" fillId="5" borderId="0" xfId="0" applyNumberFormat="1" applyFont="1" applyFill="1" applyBorder="1" applyAlignment="1"/>
    <xf numFmtId="2" fontId="3" fillId="6" borderId="0" xfId="0" applyNumberFormat="1" applyFont="1" applyFill="1" applyBorder="1" applyAlignment="1">
      <alignment horizontal="center"/>
    </xf>
    <xf numFmtId="2" fontId="3" fillId="6" borderId="0" xfId="0" applyNumberFormat="1" applyFont="1" applyFill="1" applyBorder="1" applyAlignment="1"/>
  </cellXfs>
  <cellStyles count="2">
    <cellStyle name="Hyperlink_weight-loss-log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66"/>
      <rgbColor rgb="00CC00CC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CDCE6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My Weight Loss Chart</a:t>
            </a:r>
          </a:p>
        </c:rich>
      </c:tx>
      <c:layout>
        <c:manualLayout>
          <c:xMode val="edge"/>
          <c:yMode val="edge"/>
          <c:x val="0.35634028892455882"/>
          <c:y val="1.35869565217391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05350454788657"/>
          <c:y val="9.2391304347826136E-2"/>
          <c:w val="0.83253076511503443"/>
          <c:h val="0.81612318840579712"/>
        </c:manualLayout>
      </c:layout>
      <c:scatterChart>
        <c:scatterStyle val="lineMarker"/>
        <c:ser>
          <c:idx val="0"/>
          <c:order val="0"/>
          <c:tx>
            <c:v>Weight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lbs!$B$37:$B$127</c:f>
              <c:numCache>
                <c:formatCode>m/d/yy;@</c:formatCode>
                <c:ptCount val="91"/>
                <c:pt idx="0">
                  <c:v>41641</c:v>
                </c:pt>
                <c:pt idx="1">
                  <c:v>41642</c:v>
                </c:pt>
                <c:pt idx="2">
                  <c:v>41643</c:v>
                </c:pt>
                <c:pt idx="3">
                  <c:v>41644</c:v>
                </c:pt>
                <c:pt idx="4">
                  <c:v>41645</c:v>
                </c:pt>
                <c:pt idx="5">
                  <c:v>41646</c:v>
                </c:pt>
                <c:pt idx="6">
                  <c:v>41647</c:v>
                </c:pt>
                <c:pt idx="7">
                  <c:v>41648</c:v>
                </c:pt>
                <c:pt idx="8">
                  <c:v>41649</c:v>
                </c:pt>
                <c:pt idx="9">
                  <c:v>41650</c:v>
                </c:pt>
                <c:pt idx="10">
                  <c:v>41651</c:v>
                </c:pt>
                <c:pt idx="11">
                  <c:v>41652</c:v>
                </c:pt>
                <c:pt idx="12">
                  <c:v>41653</c:v>
                </c:pt>
                <c:pt idx="13">
                  <c:v>41654</c:v>
                </c:pt>
                <c:pt idx="14">
                  <c:v>41655</c:v>
                </c:pt>
                <c:pt idx="15">
                  <c:v>41656</c:v>
                </c:pt>
                <c:pt idx="16">
                  <c:v>41657</c:v>
                </c:pt>
                <c:pt idx="17">
                  <c:v>41658</c:v>
                </c:pt>
                <c:pt idx="18">
                  <c:v>41659</c:v>
                </c:pt>
                <c:pt idx="19">
                  <c:v>41660</c:v>
                </c:pt>
                <c:pt idx="20">
                  <c:v>41661</c:v>
                </c:pt>
                <c:pt idx="21">
                  <c:v>41662</c:v>
                </c:pt>
                <c:pt idx="22">
                  <c:v>41663</c:v>
                </c:pt>
                <c:pt idx="23">
                  <c:v>41664</c:v>
                </c:pt>
                <c:pt idx="24">
                  <c:v>41665</c:v>
                </c:pt>
                <c:pt idx="25">
                  <c:v>41666</c:v>
                </c:pt>
                <c:pt idx="26">
                  <c:v>41667</c:v>
                </c:pt>
                <c:pt idx="27">
                  <c:v>41668</c:v>
                </c:pt>
                <c:pt idx="28">
                  <c:v>41669</c:v>
                </c:pt>
                <c:pt idx="29">
                  <c:v>41670</c:v>
                </c:pt>
                <c:pt idx="30">
                  <c:v>41671</c:v>
                </c:pt>
                <c:pt idx="31">
                  <c:v>41672</c:v>
                </c:pt>
                <c:pt idx="32">
                  <c:v>41673</c:v>
                </c:pt>
                <c:pt idx="33">
                  <c:v>41674</c:v>
                </c:pt>
                <c:pt idx="34">
                  <c:v>41675</c:v>
                </c:pt>
                <c:pt idx="35">
                  <c:v>41676</c:v>
                </c:pt>
                <c:pt idx="36">
                  <c:v>41677</c:v>
                </c:pt>
                <c:pt idx="37">
                  <c:v>41678</c:v>
                </c:pt>
                <c:pt idx="38">
                  <c:v>41679</c:v>
                </c:pt>
                <c:pt idx="39">
                  <c:v>41680</c:v>
                </c:pt>
                <c:pt idx="40">
                  <c:v>41681</c:v>
                </c:pt>
                <c:pt idx="41">
                  <c:v>41682</c:v>
                </c:pt>
                <c:pt idx="42">
                  <c:v>41683</c:v>
                </c:pt>
                <c:pt idx="43">
                  <c:v>41684</c:v>
                </c:pt>
                <c:pt idx="44">
                  <c:v>41685</c:v>
                </c:pt>
                <c:pt idx="45">
                  <c:v>41686</c:v>
                </c:pt>
                <c:pt idx="46">
                  <c:v>41687</c:v>
                </c:pt>
                <c:pt idx="47">
                  <c:v>41688</c:v>
                </c:pt>
                <c:pt idx="48">
                  <c:v>41689</c:v>
                </c:pt>
                <c:pt idx="49">
                  <c:v>41690</c:v>
                </c:pt>
                <c:pt idx="50">
                  <c:v>41691</c:v>
                </c:pt>
                <c:pt idx="51">
                  <c:v>41692</c:v>
                </c:pt>
                <c:pt idx="52">
                  <c:v>41693</c:v>
                </c:pt>
                <c:pt idx="53">
                  <c:v>41694</c:v>
                </c:pt>
                <c:pt idx="54">
                  <c:v>41695</c:v>
                </c:pt>
                <c:pt idx="55">
                  <c:v>41696</c:v>
                </c:pt>
                <c:pt idx="56">
                  <c:v>41697</c:v>
                </c:pt>
                <c:pt idx="57">
                  <c:v>41698</c:v>
                </c:pt>
                <c:pt idx="58">
                  <c:v>41699</c:v>
                </c:pt>
                <c:pt idx="59">
                  <c:v>41700</c:v>
                </c:pt>
                <c:pt idx="60">
                  <c:v>41701</c:v>
                </c:pt>
                <c:pt idx="61">
                  <c:v>41702</c:v>
                </c:pt>
                <c:pt idx="62">
                  <c:v>41703</c:v>
                </c:pt>
                <c:pt idx="63">
                  <c:v>41704</c:v>
                </c:pt>
                <c:pt idx="64">
                  <c:v>41705</c:v>
                </c:pt>
                <c:pt idx="65">
                  <c:v>41706</c:v>
                </c:pt>
                <c:pt idx="66">
                  <c:v>41707</c:v>
                </c:pt>
                <c:pt idx="67">
                  <c:v>41708</c:v>
                </c:pt>
                <c:pt idx="68">
                  <c:v>41709</c:v>
                </c:pt>
                <c:pt idx="69">
                  <c:v>41710</c:v>
                </c:pt>
                <c:pt idx="70">
                  <c:v>41711</c:v>
                </c:pt>
                <c:pt idx="71">
                  <c:v>41712</c:v>
                </c:pt>
                <c:pt idx="72">
                  <c:v>41713</c:v>
                </c:pt>
                <c:pt idx="73">
                  <c:v>41714</c:v>
                </c:pt>
                <c:pt idx="74">
                  <c:v>41715</c:v>
                </c:pt>
                <c:pt idx="75">
                  <c:v>41716</c:v>
                </c:pt>
                <c:pt idx="76">
                  <c:v>41717</c:v>
                </c:pt>
                <c:pt idx="77">
                  <c:v>41718</c:v>
                </c:pt>
                <c:pt idx="78">
                  <c:v>41719</c:v>
                </c:pt>
                <c:pt idx="79">
                  <c:v>41720</c:v>
                </c:pt>
                <c:pt idx="80">
                  <c:v>41721</c:v>
                </c:pt>
                <c:pt idx="81">
                  <c:v>41722</c:v>
                </c:pt>
                <c:pt idx="82">
                  <c:v>41723</c:v>
                </c:pt>
                <c:pt idx="83">
                  <c:v>41724</c:v>
                </c:pt>
                <c:pt idx="84">
                  <c:v>41725</c:v>
                </c:pt>
                <c:pt idx="85">
                  <c:v>41726</c:v>
                </c:pt>
                <c:pt idx="86">
                  <c:v>41727</c:v>
                </c:pt>
                <c:pt idx="87">
                  <c:v>41728</c:v>
                </c:pt>
                <c:pt idx="88">
                  <c:v>41729</c:v>
                </c:pt>
                <c:pt idx="89">
                  <c:v>41730</c:v>
                </c:pt>
              </c:numCache>
            </c:numRef>
          </c:xVal>
          <c:yVal>
            <c:numRef>
              <c:f>lbs!$C$37:$C$127</c:f>
              <c:numCache>
                <c:formatCode>General</c:formatCode>
                <c:ptCount val="91"/>
                <c:pt idx="0">
                  <c:v>222</c:v>
                </c:pt>
                <c:pt idx="1">
                  <c:v>221</c:v>
                </c:pt>
                <c:pt idx="2">
                  <c:v>221.5</c:v>
                </c:pt>
                <c:pt idx="3">
                  <c:v>222</c:v>
                </c:pt>
                <c:pt idx="4">
                  <c:v>220.5</c:v>
                </c:pt>
                <c:pt idx="5">
                  <c:v>220.4</c:v>
                </c:pt>
                <c:pt idx="6">
                  <c:v>220.8</c:v>
                </c:pt>
                <c:pt idx="7">
                  <c:v>223.2</c:v>
                </c:pt>
                <c:pt idx="8">
                  <c:v>221.7</c:v>
                </c:pt>
                <c:pt idx="9">
                  <c:v>220.8</c:v>
                </c:pt>
                <c:pt idx="10">
                  <c:v>222.3</c:v>
                </c:pt>
                <c:pt idx="11">
                  <c:v>220.8</c:v>
                </c:pt>
                <c:pt idx="12">
                  <c:v>219.8</c:v>
                </c:pt>
                <c:pt idx="13">
                  <c:v>219.6</c:v>
                </c:pt>
                <c:pt idx="14">
                  <c:v>216</c:v>
                </c:pt>
                <c:pt idx="15">
                  <c:v>217.4</c:v>
                </c:pt>
                <c:pt idx="16">
                  <c:v>216.5</c:v>
                </c:pt>
                <c:pt idx="17">
                  <c:v>218.2</c:v>
                </c:pt>
                <c:pt idx="18">
                  <c:v>217.4</c:v>
                </c:pt>
              </c:numCache>
            </c:numRef>
          </c:yVal>
        </c:ser>
        <c:ser>
          <c:idx val="1"/>
          <c:order val="1"/>
          <c:tx>
            <c:strRef>
              <c:f>lbs!$C$14</c:f>
              <c:strCache>
                <c:ptCount val="1"/>
                <c:pt idx="0">
                  <c:v>BMI=19</c:v>
                </c:pt>
              </c:strCache>
            </c:strRef>
          </c:tx>
          <c:spPr>
            <a:ln w="38100">
              <a:solidFill>
                <a:srgbClr val="0065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l"/>
              <c:showSerName val="1"/>
            </c:dLbl>
            <c:delete val="1"/>
          </c:dLbls>
          <c:xVal>
            <c:numRef>
              <c:f>(lbs!$D$10,lbs!$D$11)</c:f>
              <c:numCache>
                <c:formatCode>m/d/yyyy</c:formatCode>
                <c:ptCount val="2"/>
                <c:pt idx="0">
                  <c:v>41640</c:v>
                </c:pt>
                <c:pt idx="1">
                  <c:v>41730</c:v>
                </c:pt>
              </c:numCache>
            </c:numRef>
          </c:xVal>
          <c:yVal>
            <c:numRef>
              <c:f>(lbs!$E$14,lbs!$E$14)</c:f>
              <c:numCache>
                <c:formatCode>0.00</c:formatCode>
                <c:ptCount val="2"/>
                <c:pt idx="0">
                  <c:v>134.33108108108109</c:v>
                </c:pt>
                <c:pt idx="1">
                  <c:v>134.33108108108109</c:v>
                </c:pt>
              </c:numCache>
            </c:numRef>
          </c:yVal>
        </c:ser>
        <c:ser>
          <c:idx val="2"/>
          <c:order val="2"/>
          <c:tx>
            <c:strRef>
              <c:f>lbs!$C$15</c:f>
              <c:strCache>
                <c:ptCount val="1"/>
                <c:pt idx="0">
                  <c:v>BMI=25</c:v>
                </c:pt>
              </c:strCache>
            </c:strRef>
          </c:tx>
          <c:spPr>
            <a:ln w="38100">
              <a:solidFill>
                <a:srgbClr val="006500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l"/>
              <c:showSerName val="1"/>
            </c:dLbl>
            <c:delete val="1"/>
          </c:dLbls>
          <c:xVal>
            <c:numRef>
              <c:f>(lbs!$D$10,lbs!$D$11)</c:f>
              <c:numCache>
                <c:formatCode>m/d/yyyy</c:formatCode>
                <c:ptCount val="2"/>
                <c:pt idx="0">
                  <c:v>41640</c:v>
                </c:pt>
                <c:pt idx="1">
                  <c:v>41730</c:v>
                </c:pt>
              </c:numCache>
            </c:numRef>
          </c:xVal>
          <c:yVal>
            <c:numRef>
              <c:f>(lbs!$E$15,lbs!$E$15)</c:f>
              <c:numCache>
                <c:formatCode>0.00</c:formatCode>
                <c:ptCount val="2"/>
                <c:pt idx="0">
                  <c:v>176.75142247510669</c:v>
                </c:pt>
                <c:pt idx="1">
                  <c:v>176.75142247510669</c:v>
                </c:pt>
              </c:numCache>
            </c:numRef>
          </c:yVal>
        </c:ser>
        <c:ser>
          <c:idx val="3"/>
          <c:order val="3"/>
          <c:tx>
            <c:strRef>
              <c:f>lbs!$C$16</c:f>
              <c:strCache>
                <c:ptCount val="1"/>
                <c:pt idx="0">
                  <c:v>BMI=30</c:v>
                </c:pt>
              </c:strCache>
            </c:strRef>
          </c:tx>
          <c:spPr>
            <a:ln w="38100">
              <a:solidFill>
                <a:srgbClr val="CC00C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l"/>
              <c:showSerName val="1"/>
            </c:dLbl>
            <c:delete val="1"/>
          </c:dLbls>
          <c:xVal>
            <c:numRef>
              <c:f>(lbs!$D$10,lbs!$D$11)</c:f>
              <c:numCache>
                <c:formatCode>m/d/yyyy</c:formatCode>
                <c:ptCount val="2"/>
                <c:pt idx="0">
                  <c:v>41640</c:v>
                </c:pt>
                <c:pt idx="1">
                  <c:v>41730</c:v>
                </c:pt>
              </c:numCache>
            </c:numRef>
          </c:xVal>
          <c:yVal>
            <c:numRef>
              <c:f>(lbs!$E$16,lbs!$E$16)</c:f>
              <c:numCache>
                <c:formatCode>0.00</c:formatCode>
                <c:ptCount val="2"/>
                <c:pt idx="0">
                  <c:v>212.10170697012802</c:v>
                </c:pt>
                <c:pt idx="1">
                  <c:v>212.10170697012802</c:v>
                </c:pt>
              </c:numCache>
            </c:numRef>
          </c:yVal>
        </c:ser>
        <c:ser>
          <c:idx val="4"/>
          <c:order val="4"/>
          <c:tx>
            <c:v>Goal</c:v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l"/>
            <c:showSerName val="1"/>
          </c:dLbls>
          <c:xVal>
            <c:numRef>
              <c:f>lbs!$G$5</c:f>
              <c:numCache>
                <c:formatCode>m/d/yy;@</c:formatCode>
                <c:ptCount val="1"/>
                <c:pt idx="0">
                  <c:v>41730</c:v>
                </c:pt>
              </c:numCache>
            </c:numRef>
          </c:xVal>
          <c:yVal>
            <c:numRef>
              <c:f>lbs!$G$4</c:f>
              <c:numCache>
                <c:formatCode>General</c:formatCode>
                <c:ptCount val="1"/>
                <c:pt idx="0">
                  <c:v>200</c:v>
                </c:pt>
              </c:numCache>
            </c:numRef>
          </c:yVal>
        </c:ser>
        <c:ser>
          <c:idx val="5"/>
          <c:order val="5"/>
          <c:tx>
            <c:v>1 lb/wk</c:v>
          </c:tx>
          <c:spPr>
            <a:ln w="12700">
              <a:solidFill>
                <a:srgbClr val="666666"/>
              </a:solidFill>
              <a:prstDash val="solid"/>
            </a:ln>
          </c:spPr>
          <c:marker>
            <c:symbol val="none"/>
          </c:marker>
          <c:dLbls>
            <c:dLbl>
              <c:idx val="9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SerName val="1"/>
            </c:dLbl>
            <c:delete val="1"/>
          </c:dLbls>
          <c:xVal>
            <c:numRef>
              <c:f>lbs!$B$37:$B$127</c:f>
              <c:numCache>
                <c:formatCode>m/d/yy;@</c:formatCode>
                <c:ptCount val="91"/>
                <c:pt idx="0">
                  <c:v>41641</c:v>
                </c:pt>
                <c:pt idx="1">
                  <c:v>41642</c:v>
                </c:pt>
                <c:pt idx="2">
                  <c:v>41643</c:v>
                </c:pt>
                <c:pt idx="3">
                  <c:v>41644</c:v>
                </c:pt>
                <c:pt idx="4">
                  <c:v>41645</c:v>
                </c:pt>
                <c:pt idx="5">
                  <c:v>41646</c:v>
                </c:pt>
                <c:pt idx="6">
                  <c:v>41647</c:v>
                </c:pt>
                <c:pt idx="7">
                  <c:v>41648</c:v>
                </c:pt>
                <c:pt idx="8">
                  <c:v>41649</c:v>
                </c:pt>
                <c:pt idx="9">
                  <c:v>41650</c:v>
                </c:pt>
                <c:pt idx="10">
                  <c:v>41651</c:v>
                </c:pt>
                <c:pt idx="11">
                  <c:v>41652</c:v>
                </c:pt>
                <c:pt idx="12">
                  <c:v>41653</c:v>
                </c:pt>
                <c:pt idx="13">
                  <c:v>41654</c:v>
                </c:pt>
                <c:pt idx="14">
                  <c:v>41655</c:v>
                </c:pt>
                <c:pt idx="15">
                  <c:v>41656</c:v>
                </c:pt>
                <c:pt idx="16">
                  <c:v>41657</c:v>
                </c:pt>
                <c:pt idx="17">
                  <c:v>41658</c:v>
                </c:pt>
                <c:pt idx="18">
                  <c:v>41659</c:v>
                </c:pt>
                <c:pt idx="19">
                  <c:v>41660</c:v>
                </c:pt>
                <c:pt idx="20">
                  <c:v>41661</c:v>
                </c:pt>
                <c:pt idx="21">
                  <c:v>41662</c:v>
                </c:pt>
                <c:pt idx="22">
                  <c:v>41663</c:v>
                </c:pt>
                <c:pt idx="23">
                  <c:v>41664</c:v>
                </c:pt>
                <c:pt idx="24">
                  <c:v>41665</c:v>
                </c:pt>
                <c:pt idx="25">
                  <c:v>41666</c:v>
                </c:pt>
                <c:pt idx="26">
                  <c:v>41667</c:v>
                </c:pt>
                <c:pt idx="27">
                  <c:v>41668</c:v>
                </c:pt>
                <c:pt idx="28">
                  <c:v>41669</c:v>
                </c:pt>
                <c:pt idx="29">
                  <c:v>41670</c:v>
                </c:pt>
                <c:pt idx="30">
                  <c:v>41671</c:v>
                </c:pt>
                <c:pt idx="31">
                  <c:v>41672</c:v>
                </c:pt>
                <c:pt idx="32">
                  <c:v>41673</c:v>
                </c:pt>
                <c:pt idx="33">
                  <c:v>41674</c:v>
                </c:pt>
                <c:pt idx="34">
                  <c:v>41675</c:v>
                </c:pt>
                <c:pt idx="35">
                  <c:v>41676</c:v>
                </c:pt>
                <c:pt idx="36">
                  <c:v>41677</c:v>
                </c:pt>
                <c:pt idx="37">
                  <c:v>41678</c:v>
                </c:pt>
                <c:pt idx="38">
                  <c:v>41679</c:v>
                </c:pt>
                <c:pt idx="39">
                  <c:v>41680</c:v>
                </c:pt>
                <c:pt idx="40">
                  <c:v>41681</c:v>
                </c:pt>
                <c:pt idx="41">
                  <c:v>41682</c:v>
                </c:pt>
                <c:pt idx="42">
                  <c:v>41683</c:v>
                </c:pt>
                <c:pt idx="43">
                  <c:v>41684</c:v>
                </c:pt>
                <c:pt idx="44">
                  <c:v>41685</c:v>
                </c:pt>
                <c:pt idx="45">
                  <c:v>41686</c:v>
                </c:pt>
                <c:pt idx="46">
                  <c:v>41687</c:v>
                </c:pt>
                <c:pt idx="47">
                  <c:v>41688</c:v>
                </c:pt>
                <c:pt idx="48">
                  <c:v>41689</c:v>
                </c:pt>
                <c:pt idx="49">
                  <c:v>41690</c:v>
                </c:pt>
                <c:pt idx="50">
                  <c:v>41691</c:v>
                </c:pt>
                <c:pt idx="51">
                  <c:v>41692</c:v>
                </c:pt>
                <c:pt idx="52">
                  <c:v>41693</c:v>
                </c:pt>
                <c:pt idx="53">
                  <c:v>41694</c:v>
                </c:pt>
                <c:pt idx="54">
                  <c:v>41695</c:v>
                </c:pt>
                <c:pt idx="55">
                  <c:v>41696</c:v>
                </c:pt>
                <c:pt idx="56">
                  <c:v>41697</c:v>
                </c:pt>
                <c:pt idx="57">
                  <c:v>41698</c:v>
                </c:pt>
                <c:pt idx="58">
                  <c:v>41699</c:v>
                </c:pt>
                <c:pt idx="59">
                  <c:v>41700</c:v>
                </c:pt>
                <c:pt idx="60">
                  <c:v>41701</c:v>
                </c:pt>
                <c:pt idx="61">
                  <c:v>41702</c:v>
                </c:pt>
                <c:pt idx="62">
                  <c:v>41703</c:v>
                </c:pt>
                <c:pt idx="63">
                  <c:v>41704</c:v>
                </c:pt>
                <c:pt idx="64">
                  <c:v>41705</c:v>
                </c:pt>
                <c:pt idx="65">
                  <c:v>41706</c:v>
                </c:pt>
                <c:pt idx="66">
                  <c:v>41707</c:v>
                </c:pt>
                <c:pt idx="67">
                  <c:v>41708</c:v>
                </c:pt>
                <c:pt idx="68">
                  <c:v>41709</c:v>
                </c:pt>
                <c:pt idx="69">
                  <c:v>41710</c:v>
                </c:pt>
                <c:pt idx="70">
                  <c:v>41711</c:v>
                </c:pt>
                <c:pt idx="71">
                  <c:v>41712</c:v>
                </c:pt>
                <c:pt idx="72">
                  <c:v>41713</c:v>
                </c:pt>
                <c:pt idx="73">
                  <c:v>41714</c:v>
                </c:pt>
                <c:pt idx="74">
                  <c:v>41715</c:v>
                </c:pt>
                <c:pt idx="75">
                  <c:v>41716</c:v>
                </c:pt>
                <c:pt idx="76">
                  <c:v>41717</c:v>
                </c:pt>
                <c:pt idx="77">
                  <c:v>41718</c:v>
                </c:pt>
                <c:pt idx="78">
                  <c:v>41719</c:v>
                </c:pt>
                <c:pt idx="79">
                  <c:v>41720</c:v>
                </c:pt>
                <c:pt idx="80">
                  <c:v>41721</c:v>
                </c:pt>
                <c:pt idx="81">
                  <c:v>41722</c:v>
                </c:pt>
                <c:pt idx="82">
                  <c:v>41723</c:v>
                </c:pt>
                <c:pt idx="83">
                  <c:v>41724</c:v>
                </c:pt>
                <c:pt idx="84">
                  <c:v>41725</c:v>
                </c:pt>
                <c:pt idx="85">
                  <c:v>41726</c:v>
                </c:pt>
                <c:pt idx="86">
                  <c:v>41727</c:v>
                </c:pt>
                <c:pt idx="87">
                  <c:v>41728</c:v>
                </c:pt>
                <c:pt idx="88">
                  <c:v>41729</c:v>
                </c:pt>
                <c:pt idx="89">
                  <c:v>41730</c:v>
                </c:pt>
              </c:numCache>
            </c:numRef>
          </c:xVal>
          <c:yVal>
            <c:numRef>
              <c:f>lbs!$F$37:$F$127</c:f>
              <c:numCache>
                <c:formatCode>0.00</c:formatCode>
                <c:ptCount val="91"/>
                <c:pt idx="0">
                  <c:v>221.85714285714286</c:v>
                </c:pt>
                <c:pt idx="1">
                  <c:v>221.71428571428572</c:v>
                </c:pt>
                <c:pt idx="2">
                  <c:v>221.57142857142858</c:v>
                </c:pt>
                <c:pt idx="3">
                  <c:v>221.42857142857142</c:v>
                </c:pt>
                <c:pt idx="4">
                  <c:v>221.28571428571428</c:v>
                </c:pt>
                <c:pt idx="5">
                  <c:v>221.14285714285714</c:v>
                </c:pt>
                <c:pt idx="6">
                  <c:v>221</c:v>
                </c:pt>
                <c:pt idx="7">
                  <c:v>220.85714285714286</c:v>
                </c:pt>
                <c:pt idx="8">
                  <c:v>220.71428571428572</c:v>
                </c:pt>
                <c:pt idx="9">
                  <c:v>220.57142857142858</c:v>
                </c:pt>
                <c:pt idx="10">
                  <c:v>220.42857142857142</c:v>
                </c:pt>
                <c:pt idx="11">
                  <c:v>220.28571428571428</c:v>
                </c:pt>
                <c:pt idx="12">
                  <c:v>220.14285714285714</c:v>
                </c:pt>
                <c:pt idx="13">
                  <c:v>220</c:v>
                </c:pt>
                <c:pt idx="14">
                  <c:v>219.85714285714286</c:v>
                </c:pt>
                <c:pt idx="15">
                  <c:v>219.71428571428572</c:v>
                </c:pt>
                <c:pt idx="16">
                  <c:v>219.57142857142858</c:v>
                </c:pt>
                <c:pt idx="17">
                  <c:v>219.42857142857142</c:v>
                </c:pt>
                <c:pt idx="18">
                  <c:v>219.28571428571428</c:v>
                </c:pt>
                <c:pt idx="19">
                  <c:v>219.14285714285714</c:v>
                </c:pt>
                <c:pt idx="20">
                  <c:v>219</c:v>
                </c:pt>
                <c:pt idx="21">
                  <c:v>218.85714285714286</c:v>
                </c:pt>
                <c:pt idx="22">
                  <c:v>218.71428571428572</c:v>
                </c:pt>
                <c:pt idx="23">
                  <c:v>218.57142857142858</c:v>
                </c:pt>
                <c:pt idx="24">
                  <c:v>218.42857142857142</c:v>
                </c:pt>
                <c:pt idx="25">
                  <c:v>218.28571428571428</c:v>
                </c:pt>
                <c:pt idx="26">
                  <c:v>218.14285714285714</c:v>
                </c:pt>
                <c:pt idx="27">
                  <c:v>218</c:v>
                </c:pt>
                <c:pt idx="28">
                  <c:v>217.85714285714286</c:v>
                </c:pt>
                <c:pt idx="29">
                  <c:v>217.71428571428572</c:v>
                </c:pt>
                <c:pt idx="30">
                  <c:v>217.57142857142858</c:v>
                </c:pt>
                <c:pt idx="31">
                  <c:v>217.42857142857142</c:v>
                </c:pt>
                <c:pt idx="32">
                  <c:v>217.28571428571428</c:v>
                </c:pt>
                <c:pt idx="33">
                  <c:v>217.14285714285714</c:v>
                </c:pt>
                <c:pt idx="34">
                  <c:v>217</c:v>
                </c:pt>
                <c:pt idx="35">
                  <c:v>216.85714285714286</c:v>
                </c:pt>
                <c:pt idx="36">
                  <c:v>216.71428571428572</c:v>
                </c:pt>
                <c:pt idx="37">
                  <c:v>216.57142857142858</c:v>
                </c:pt>
                <c:pt idx="38">
                  <c:v>216.42857142857142</c:v>
                </c:pt>
                <c:pt idx="39">
                  <c:v>216.28571428571428</c:v>
                </c:pt>
                <c:pt idx="40">
                  <c:v>216.14285714285714</c:v>
                </c:pt>
                <c:pt idx="41">
                  <c:v>216</c:v>
                </c:pt>
                <c:pt idx="42">
                  <c:v>215.85714285714286</c:v>
                </c:pt>
                <c:pt idx="43">
                  <c:v>215.71428571428572</c:v>
                </c:pt>
                <c:pt idx="44">
                  <c:v>215.57142857142858</c:v>
                </c:pt>
                <c:pt idx="45">
                  <c:v>215.42857142857142</c:v>
                </c:pt>
                <c:pt idx="46">
                  <c:v>215.28571428571428</c:v>
                </c:pt>
                <c:pt idx="47">
                  <c:v>215.14285714285714</c:v>
                </c:pt>
                <c:pt idx="48">
                  <c:v>215</c:v>
                </c:pt>
                <c:pt idx="49">
                  <c:v>214.85714285714286</c:v>
                </c:pt>
                <c:pt idx="50">
                  <c:v>214.71428571428572</c:v>
                </c:pt>
                <c:pt idx="51">
                  <c:v>214.57142857142858</c:v>
                </c:pt>
                <c:pt idx="52">
                  <c:v>214.42857142857142</c:v>
                </c:pt>
                <c:pt idx="53">
                  <c:v>214.28571428571428</c:v>
                </c:pt>
                <c:pt idx="54">
                  <c:v>214.14285714285714</c:v>
                </c:pt>
                <c:pt idx="55">
                  <c:v>214</c:v>
                </c:pt>
                <c:pt idx="56">
                  <c:v>213.85714285714286</c:v>
                </c:pt>
                <c:pt idx="57">
                  <c:v>213.71428571428572</c:v>
                </c:pt>
                <c:pt idx="58">
                  <c:v>213.57142857142858</c:v>
                </c:pt>
                <c:pt idx="59">
                  <c:v>213.42857142857142</c:v>
                </c:pt>
                <c:pt idx="60">
                  <c:v>213.28571428571428</c:v>
                </c:pt>
                <c:pt idx="61">
                  <c:v>213.14285714285714</c:v>
                </c:pt>
                <c:pt idx="62">
                  <c:v>213</c:v>
                </c:pt>
                <c:pt idx="63">
                  <c:v>212.85714285714286</c:v>
                </c:pt>
                <c:pt idx="64">
                  <c:v>212.71428571428572</c:v>
                </c:pt>
                <c:pt idx="65">
                  <c:v>212.57142857142858</c:v>
                </c:pt>
                <c:pt idx="66">
                  <c:v>212.42857142857142</c:v>
                </c:pt>
                <c:pt idx="67">
                  <c:v>212.28571428571428</c:v>
                </c:pt>
                <c:pt idx="68">
                  <c:v>212.14285714285714</c:v>
                </c:pt>
                <c:pt idx="69">
                  <c:v>212</c:v>
                </c:pt>
                <c:pt idx="70">
                  <c:v>211.85714285714286</c:v>
                </c:pt>
                <c:pt idx="71">
                  <c:v>211.71428571428572</c:v>
                </c:pt>
                <c:pt idx="72">
                  <c:v>211.57142857142858</c:v>
                </c:pt>
                <c:pt idx="73">
                  <c:v>211.42857142857142</c:v>
                </c:pt>
                <c:pt idx="74">
                  <c:v>211.28571428571428</c:v>
                </c:pt>
                <c:pt idx="75">
                  <c:v>211.14285714285714</c:v>
                </c:pt>
                <c:pt idx="76">
                  <c:v>211</c:v>
                </c:pt>
                <c:pt idx="77">
                  <c:v>210.85714285714286</c:v>
                </c:pt>
                <c:pt idx="78">
                  <c:v>210.71428571428572</c:v>
                </c:pt>
                <c:pt idx="79">
                  <c:v>210.57142857142858</c:v>
                </c:pt>
                <c:pt idx="80">
                  <c:v>210.42857142857142</c:v>
                </c:pt>
                <c:pt idx="81">
                  <c:v>210.28571428571428</c:v>
                </c:pt>
                <c:pt idx="82">
                  <c:v>210.14285714285714</c:v>
                </c:pt>
                <c:pt idx="83">
                  <c:v>210</c:v>
                </c:pt>
                <c:pt idx="84">
                  <c:v>209.85714285714286</c:v>
                </c:pt>
                <c:pt idx="85">
                  <c:v>209.71428571428572</c:v>
                </c:pt>
                <c:pt idx="86">
                  <c:v>209.57142857142858</c:v>
                </c:pt>
                <c:pt idx="87">
                  <c:v>209.42857142857142</c:v>
                </c:pt>
                <c:pt idx="88">
                  <c:v>209.28571428571428</c:v>
                </c:pt>
                <c:pt idx="89">
                  <c:v>209.14285714285714</c:v>
                </c:pt>
              </c:numCache>
            </c:numRef>
          </c:yVal>
        </c:ser>
        <c:ser>
          <c:idx val="6"/>
          <c:order val="6"/>
          <c:tx>
            <c:v>2 lb/wk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dLbls>
            <c:dLbl>
              <c:idx val="9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SerName val="1"/>
            </c:dLbl>
            <c:delete val="1"/>
          </c:dLbls>
          <c:xVal>
            <c:numRef>
              <c:f>lbs!$B$37:$B$127</c:f>
              <c:numCache>
                <c:formatCode>m/d/yy;@</c:formatCode>
                <c:ptCount val="91"/>
                <c:pt idx="0">
                  <c:v>41641</c:v>
                </c:pt>
                <c:pt idx="1">
                  <c:v>41642</c:v>
                </c:pt>
                <c:pt idx="2">
                  <c:v>41643</c:v>
                </c:pt>
                <c:pt idx="3">
                  <c:v>41644</c:v>
                </c:pt>
                <c:pt idx="4">
                  <c:v>41645</c:v>
                </c:pt>
                <c:pt idx="5">
                  <c:v>41646</c:v>
                </c:pt>
                <c:pt idx="6">
                  <c:v>41647</c:v>
                </c:pt>
                <c:pt idx="7">
                  <c:v>41648</c:v>
                </c:pt>
                <c:pt idx="8">
                  <c:v>41649</c:v>
                </c:pt>
                <c:pt idx="9">
                  <c:v>41650</c:v>
                </c:pt>
                <c:pt idx="10">
                  <c:v>41651</c:v>
                </c:pt>
                <c:pt idx="11">
                  <c:v>41652</c:v>
                </c:pt>
                <c:pt idx="12">
                  <c:v>41653</c:v>
                </c:pt>
                <c:pt idx="13">
                  <c:v>41654</c:v>
                </c:pt>
                <c:pt idx="14">
                  <c:v>41655</c:v>
                </c:pt>
                <c:pt idx="15">
                  <c:v>41656</c:v>
                </c:pt>
                <c:pt idx="16">
                  <c:v>41657</c:v>
                </c:pt>
                <c:pt idx="17">
                  <c:v>41658</c:v>
                </c:pt>
                <c:pt idx="18">
                  <c:v>41659</c:v>
                </c:pt>
                <c:pt idx="19">
                  <c:v>41660</c:v>
                </c:pt>
                <c:pt idx="20">
                  <c:v>41661</c:v>
                </c:pt>
                <c:pt idx="21">
                  <c:v>41662</c:v>
                </c:pt>
                <c:pt idx="22">
                  <c:v>41663</c:v>
                </c:pt>
                <c:pt idx="23">
                  <c:v>41664</c:v>
                </c:pt>
                <c:pt idx="24">
                  <c:v>41665</c:v>
                </c:pt>
                <c:pt idx="25">
                  <c:v>41666</c:v>
                </c:pt>
                <c:pt idx="26">
                  <c:v>41667</c:v>
                </c:pt>
                <c:pt idx="27">
                  <c:v>41668</c:v>
                </c:pt>
                <c:pt idx="28">
                  <c:v>41669</c:v>
                </c:pt>
                <c:pt idx="29">
                  <c:v>41670</c:v>
                </c:pt>
                <c:pt idx="30">
                  <c:v>41671</c:v>
                </c:pt>
                <c:pt idx="31">
                  <c:v>41672</c:v>
                </c:pt>
                <c:pt idx="32">
                  <c:v>41673</c:v>
                </c:pt>
                <c:pt idx="33">
                  <c:v>41674</c:v>
                </c:pt>
                <c:pt idx="34">
                  <c:v>41675</c:v>
                </c:pt>
                <c:pt idx="35">
                  <c:v>41676</c:v>
                </c:pt>
                <c:pt idx="36">
                  <c:v>41677</c:v>
                </c:pt>
                <c:pt idx="37">
                  <c:v>41678</c:v>
                </c:pt>
                <c:pt idx="38">
                  <c:v>41679</c:v>
                </c:pt>
                <c:pt idx="39">
                  <c:v>41680</c:v>
                </c:pt>
                <c:pt idx="40">
                  <c:v>41681</c:v>
                </c:pt>
                <c:pt idx="41">
                  <c:v>41682</c:v>
                </c:pt>
                <c:pt idx="42">
                  <c:v>41683</c:v>
                </c:pt>
                <c:pt idx="43">
                  <c:v>41684</c:v>
                </c:pt>
                <c:pt idx="44">
                  <c:v>41685</c:v>
                </c:pt>
                <c:pt idx="45">
                  <c:v>41686</c:v>
                </c:pt>
                <c:pt idx="46">
                  <c:v>41687</c:v>
                </c:pt>
                <c:pt idx="47">
                  <c:v>41688</c:v>
                </c:pt>
                <c:pt idx="48">
                  <c:v>41689</c:v>
                </c:pt>
                <c:pt idx="49">
                  <c:v>41690</c:v>
                </c:pt>
                <c:pt idx="50">
                  <c:v>41691</c:v>
                </c:pt>
                <c:pt idx="51">
                  <c:v>41692</c:v>
                </c:pt>
                <c:pt idx="52">
                  <c:v>41693</c:v>
                </c:pt>
                <c:pt idx="53">
                  <c:v>41694</c:v>
                </c:pt>
                <c:pt idx="54">
                  <c:v>41695</c:v>
                </c:pt>
                <c:pt idx="55">
                  <c:v>41696</c:v>
                </c:pt>
                <c:pt idx="56">
                  <c:v>41697</c:v>
                </c:pt>
                <c:pt idx="57">
                  <c:v>41698</c:v>
                </c:pt>
                <c:pt idx="58">
                  <c:v>41699</c:v>
                </c:pt>
                <c:pt idx="59">
                  <c:v>41700</c:v>
                </c:pt>
                <c:pt idx="60">
                  <c:v>41701</c:v>
                </c:pt>
                <c:pt idx="61">
                  <c:v>41702</c:v>
                </c:pt>
                <c:pt idx="62">
                  <c:v>41703</c:v>
                </c:pt>
                <c:pt idx="63">
                  <c:v>41704</c:v>
                </c:pt>
                <c:pt idx="64">
                  <c:v>41705</c:v>
                </c:pt>
                <c:pt idx="65">
                  <c:v>41706</c:v>
                </c:pt>
                <c:pt idx="66">
                  <c:v>41707</c:v>
                </c:pt>
                <c:pt idx="67">
                  <c:v>41708</c:v>
                </c:pt>
                <c:pt idx="68">
                  <c:v>41709</c:v>
                </c:pt>
                <c:pt idx="69">
                  <c:v>41710</c:v>
                </c:pt>
                <c:pt idx="70">
                  <c:v>41711</c:v>
                </c:pt>
                <c:pt idx="71">
                  <c:v>41712</c:v>
                </c:pt>
                <c:pt idx="72">
                  <c:v>41713</c:v>
                </c:pt>
                <c:pt idx="73">
                  <c:v>41714</c:v>
                </c:pt>
                <c:pt idx="74">
                  <c:v>41715</c:v>
                </c:pt>
                <c:pt idx="75">
                  <c:v>41716</c:v>
                </c:pt>
                <c:pt idx="76">
                  <c:v>41717</c:v>
                </c:pt>
                <c:pt idx="77">
                  <c:v>41718</c:v>
                </c:pt>
                <c:pt idx="78">
                  <c:v>41719</c:v>
                </c:pt>
                <c:pt idx="79">
                  <c:v>41720</c:v>
                </c:pt>
                <c:pt idx="80">
                  <c:v>41721</c:v>
                </c:pt>
                <c:pt idx="81">
                  <c:v>41722</c:v>
                </c:pt>
                <c:pt idx="82">
                  <c:v>41723</c:v>
                </c:pt>
                <c:pt idx="83">
                  <c:v>41724</c:v>
                </c:pt>
                <c:pt idx="84">
                  <c:v>41725</c:v>
                </c:pt>
                <c:pt idx="85">
                  <c:v>41726</c:v>
                </c:pt>
                <c:pt idx="86">
                  <c:v>41727</c:v>
                </c:pt>
                <c:pt idx="87">
                  <c:v>41728</c:v>
                </c:pt>
                <c:pt idx="88">
                  <c:v>41729</c:v>
                </c:pt>
                <c:pt idx="89">
                  <c:v>41730</c:v>
                </c:pt>
              </c:numCache>
            </c:numRef>
          </c:xVal>
          <c:yVal>
            <c:numRef>
              <c:f>lbs!$G$37:$G$127</c:f>
              <c:numCache>
                <c:formatCode>0.00</c:formatCode>
                <c:ptCount val="91"/>
                <c:pt idx="0">
                  <c:v>221.71428571428572</c:v>
                </c:pt>
                <c:pt idx="1">
                  <c:v>221.42857142857142</c:v>
                </c:pt>
                <c:pt idx="2">
                  <c:v>221.14285714285714</c:v>
                </c:pt>
                <c:pt idx="3">
                  <c:v>220.85714285714286</c:v>
                </c:pt>
                <c:pt idx="4">
                  <c:v>220.57142857142858</c:v>
                </c:pt>
                <c:pt idx="5">
                  <c:v>220.28571428571428</c:v>
                </c:pt>
                <c:pt idx="6">
                  <c:v>220</c:v>
                </c:pt>
                <c:pt idx="7">
                  <c:v>219.71428571428572</c:v>
                </c:pt>
                <c:pt idx="8">
                  <c:v>219.42857142857142</c:v>
                </c:pt>
                <c:pt idx="9">
                  <c:v>219.14285714285714</c:v>
                </c:pt>
                <c:pt idx="10">
                  <c:v>218.85714285714286</c:v>
                </c:pt>
                <c:pt idx="11">
                  <c:v>218.57142857142858</c:v>
                </c:pt>
                <c:pt idx="12">
                  <c:v>218.28571428571428</c:v>
                </c:pt>
                <c:pt idx="13">
                  <c:v>218</c:v>
                </c:pt>
                <c:pt idx="14">
                  <c:v>217.71428571428572</c:v>
                </c:pt>
                <c:pt idx="15">
                  <c:v>217.42857142857142</c:v>
                </c:pt>
                <c:pt idx="16">
                  <c:v>217.14285714285714</c:v>
                </c:pt>
                <c:pt idx="17">
                  <c:v>216.85714285714286</c:v>
                </c:pt>
                <c:pt idx="18">
                  <c:v>216.57142857142858</c:v>
                </c:pt>
                <c:pt idx="19">
                  <c:v>216.28571428571428</c:v>
                </c:pt>
                <c:pt idx="20">
                  <c:v>216</c:v>
                </c:pt>
                <c:pt idx="21">
                  <c:v>215.71428571428572</c:v>
                </c:pt>
                <c:pt idx="22">
                  <c:v>215.42857142857142</c:v>
                </c:pt>
                <c:pt idx="23">
                  <c:v>215.14285714285714</c:v>
                </c:pt>
                <c:pt idx="24">
                  <c:v>214.85714285714286</c:v>
                </c:pt>
                <c:pt idx="25">
                  <c:v>214.57142857142858</c:v>
                </c:pt>
                <c:pt idx="26">
                  <c:v>214.28571428571428</c:v>
                </c:pt>
                <c:pt idx="27">
                  <c:v>214</c:v>
                </c:pt>
                <c:pt idx="28">
                  <c:v>213.71428571428572</c:v>
                </c:pt>
                <c:pt idx="29">
                  <c:v>213.42857142857142</c:v>
                </c:pt>
                <c:pt idx="30">
                  <c:v>213.14285714285714</c:v>
                </c:pt>
                <c:pt idx="31">
                  <c:v>212.85714285714286</c:v>
                </c:pt>
                <c:pt idx="32">
                  <c:v>212.57142857142858</c:v>
                </c:pt>
                <c:pt idx="33">
                  <c:v>212.28571428571428</c:v>
                </c:pt>
                <c:pt idx="34">
                  <c:v>212</c:v>
                </c:pt>
                <c:pt idx="35">
                  <c:v>211.71428571428572</c:v>
                </c:pt>
                <c:pt idx="36">
                  <c:v>211.42857142857142</c:v>
                </c:pt>
                <c:pt idx="37">
                  <c:v>211.14285714285714</c:v>
                </c:pt>
                <c:pt idx="38">
                  <c:v>210.85714285714286</c:v>
                </c:pt>
                <c:pt idx="39">
                  <c:v>210.57142857142858</c:v>
                </c:pt>
                <c:pt idx="40">
                  <c:v>210.28571428571428</c:v>
                </c:pt>
                <c:pt idx="41">
                  <c:v>210</c:v>
                </c:pt>
                <c:pt idx="42">
                  <c:v>209.71428571428572</c:v>
                </c:pt>
                <c:pt idx="43">
                  <c:v>209.42857142857142</c:v>
                </c:pt>
                <c:pt idx="44">
                  <c:v>209.14285714285714</c:v>
                </c:pt>
                <c:pt idx="45">
                  <c:v>208.85714285714286</c:v>
                </c:pt>
                <c:pt idx="46">
                  <c:v>208.57142857142858</c:v>
                </c:pt>
                <c:pt idx="47">
                  <c:v>208.28571428571428</c:v>
                </c:pt>
                <c:pt idx="48">
                  <c:v>208</c:v>
                </c:pt>
                <c:pt idx="49">
                  <c:v>207.71428571428572</c:v>
                </c:pt>
                <c:pt idx="50">
                  <c:v>207.42857142857142</c:v>
                </c:pt>
                <c:pt idx="51">
                  <c:v>207.14285714285714</c:v>
                </c:pt>
                <c:pt idx="52">
                  <c:v>206.85714285714286</c:v>
                </c:pt>
                <c:pt idx="53">
                  <c:v>206.57142857142858</c:v>
                </c:pt>
                <c:pt idx="54">
                  <c:v>206.28571428571428</c:v>
                </c:pt>
                <c:pt idx="55">
                  <c:v>206</c:v>
                </c:pt>
                <c:pt idx="56">
                  <c:v>205.71428571428572</c:v>
                </c:pt>
                <c:pt idx="57">
                  <c:v>205.42857142857144</c:v>
                </c:pt>
                <c:pt idx="58">
                  <c:v>205.14285714285714</c:v>
                </c:pt>
                <c:pt idx="59">
                  <c:v>204.85714285714286</c:v>
                </c:pt>
                <c:pt idx="60">
                  <c:v>204.57142857142858</c:v>
                </c:pt>
                <c:pt idx="61">
                  <c:v>204.28571428571428</c:v>
                </c:pt>
                <c:pt idx="62">
                  <c:v>204</c:v>
                </c:pt>
                <c:pt idx="63">
                  <c:v>203.71428571428572</c:v>
                </c:pt>
                <c:pt idx="64">
                  <c:v>203.42857142857144</c:v>
                </c:pt>
                <c:pt idx="65">
                  <c:v>203.14285714285714</c:v>
                </c:pt>
                <c:pt idx="66">
                  <c:v>202.85714285714286</c:v>
                </c:pt>
                <c:pt idx="67">
                  <c:v>202.57142857142858</c:v>
                </c:pt>
                <c:pt idx="68">
                  <c:v>202.28571428571428</c:v>
                </c:pt>
                <c:pt idx="69">
                  <c:v>202</c:v>
                </c:pt>
                <c:pt idx="70">
                  <c:v>201.71428571428572</c:v>
                </c:pt>
                <c:pt idx="71">
                  <c:v>201.42857142857144</c:v>
                </c:pt>
                <c:pt idx="72">
                  <c:v>201.14285714285714</c:v>
                </c:pt>
                <c:pt idx="73">
                  <c:v>200.85714285714286</c:v>
                </c:pt>
                <c:pt idx="74">
                  <c:v>200.57142857142858</c:v>
                </c:pt>
                <c:pt idx="75">
                  <c:v>200.28571428571428</c:v>
                </c:pt>
                <c:pt idx="76">
                  <c:v>200</c:v>
                </c:pt>
                <c:pt idx="77">
                  <c:v>199.71428571428572</c:v>
                </c:pt>
                <c:pt idx="78">
                  <c:v>199.42857142857144</c:v>
                </c:pt>
                <c:pt idx="79">
                  <c:v>199.14285714285714</c:v>
                </c:pt>
                <c:pt idx="80">
                  <c:v>198.85714285714286</c:v>
                </c:pt>
                <c:pt idx="81">
                  <c:v>198.57142857142858</c:v>
                </c:pt>
                <c:pt idx="82">
                  <c:v>198.28571428571428</c:v>
                </c:pt>
                <c:pt idx="83">
                  <c:v>198</c:v>
                </c:pt>
                <c:pt idx="84">
                  <c:v>197.71428571428572</c:v>
                </c:pt>
                <c:pt idx="85">
                  <c:v>197.42857142857144</c:v>
                </c:pt>
                <c:pt idx="86">
                  <c:v>197.14285714285714</c:v>
                </c:pt>
                <c:pt idx="87">
                  <c:v>196.85714285714286</c:v>
                </c:pt>
                <c:pt idx="88">
                  <c:v>196.57142857142858</c:v>
                </c:pt>
                <c:pt idx="89">
                  <c:v>196.28571428571428</c:v>
                </c:pt>
              </c:numCache>
            </c:numRef>
          </c:yVal>
        </c:ser>
        <c:axId val="69240704"/>
        <c:axId val="69242240"/>
      </c:scatterChart>
      <c:valAx>
        <c:axId val="69240704"/>
        <c:scaling>
          <c:orientation val="minMax"/>
        </c:scaling>
        <c:axPos val="b"/>
        <c:majorGridlines>
          <c:spPr>
            <a:ln w="3175">
              <a:solidFill>
                <a:srgbClr val="B2B2B2"/>
              </a:solidFill>
              <a:prstDash val="sysDash"/>
            </a:ln>
          </c:spPr>
        </c:majorGridlines>
        <c:numFmt formatCode="m/d;@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242240"/>
        <c:crosses val="autoZero"/>
        <c:crossBetween val="midCat"/>
      </c:valAx>
      <c:valAx>
        <c:axId val="69242240"/>
        <c:scaling>
          <c:orientation val="minMax"/>
          <c:min val="120"/>
        </c:scaling>
        <c:axPos val="l"/>
        <c:majorGridlines>
          <c:spPr>
            <a:ln w="3175">
              <a:solidFill>
                <a:srgbClr val="B2B2B2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0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Weight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(pounds)</a:t>
                </a:r>
              </a:p>
            </c:rich>
          </c:tx>
          <c:layout>
            <c:manualLayout>
              <c:xMode val="edge"/>
              <c:yMode val="edge"/>
              <c:x val="8.0256821829855548E-3"/>
              <c:y val="0.3206521739130436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240704"/>
        <c:crosses val="autoZero"/>
        <c:crossBetween val="midCat"/>
      </c:valAx>
      <c:spPr>
        <a:gradFill rotWithShape="0">
          <a:gsLst>
            <a:gs pos="0">
              <a:srgbClr val="F3F3F3">
                <a:gamma/>
                <a:shade val="95294"/>
                <a:invGamma/>
              </a:srgbClr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solidFill>
      <a:srgbClr val="FFFFFF"/>
    </a:solidFill>
    <a:ln w="12700">
      <a:solidFill>
        <a:srgbClr val="E4E8F3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6</xdr:row>
      <xdr:rowOff>114300</xdr:rowOff>
    </xdr:from>
    <xdr:to>
      <xdr:col>10</xdr:col>
      <xdr:colOff>219076</xdr:colOff>
      <xdr:row>28</xdr:row>
      <xdr:rowOff>57150</xdr:rowOff>
    </xdr:to>
    <xdr:graphicFrame macro="">
      <xdr:nvGraphicFramePr>
        <xdr:cNvPr id="21402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26AA2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38"/>
  <sheetViews>
    <sheetView showGridLines="0" tabSelected="1" topLeftCell="A4" workbookViewId="0">
      <selection activeCell="N5" sqref="N5"/>
    </sheetView>
  </sheetViews>
  <sheetFormatPr defaultRowHeight="12.75"/>
  <cols>
    <col min="1" max="1" width="9.140625" style="1"/>
    <col min="2" max="2" width="8.7109375" style="1" customWidth="1"/>
    <col min="3" max="3" width="11.7109375" style="1" customWidth="1"/>
    <col min="4" max="4" width="9.7109375" style="1" customWidth="1"/>
    <col min="5" max="5" width="6.5703125" style="1" customWidth="1"/>
    <col min="6" max="6" width="8" style="1" customWidth="1"/>
    <col min="7" max="7" width="9.7109375" style="1" customWidth="1"/>
    <col min="8" max="8" width="3" style="1" customWidth="1"/>
    <col min="9" max="9" width="11.5703125" style="1" customWidth="1"/>
    <col min="10" max="10" width="8" style="1" customWidth="1"/>
    <col min="11" max="11" width="12" style="1" customWidth="1"/>
    <col min="12" max="12" width="5.140625" style="1" customWidth="1"/>
    <col min="13" max="13" width="9.140625" style="1"/>
    <col min="14" max="14" width="11.7109375" style="1" customWidth="1"/>
    <col min="15" max="16384" width="9.140625" style="1"/>
  </cols>
  <sheetData>
    <row r="1" spans="2:13" ht="27.9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</row>
    <row r="2" spans="2:13"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2:13">
      <c r="B3" s="22"/>
      <c r="C3" s="22"/>
      <c r="D3" s="2"/>
      <c r="E3" s="3"/>
      <c r="F3" s="2"/>
      <c r="G3" s="2"/>
      <c r="H3" s="2"/>
      <c r="I3" s="2"/>
      <c r="J3" s="2"/>
      <c r="K3" s="2"/>
    </row>
    <row r="4" spans="2:13" ht="14.25" customHeight="1">
      <c r="B4" s="2"/>
      <c r="C4" s="4" t="s">
        <v>19</v>
      </c>
      <c r="D4" s="5">
        <v>222</v>
      </c>
      <c r="E4" s="2"/>
      <c r="F4" s="4" t="s">
        <v>4</v>
      </c>
      <c r="G4" s="5">
        <v>200</v>
      </c>
      <c r="H4" s="2"/>
      <c r="I4" s="4" t="s">
        <v>6</v>
      </c>
      <c r="J4" s="6">
        <v>5</v>
      </c>
      <c r="K4" s="2"/>
    </row>
    <row r="5" spans="2:13" ht="15.95" customHeight="1">
      <c r="B5" s="2"/>
      <c r="C5" s="4" t="s">
        <v>0</v>
      </c>
      <c r="D5" s="7">
        <v>41640</v>
      </c>
      <c r="E5" s="2"/>
      <c r="F5" s="4" t="s">
        <v>5</v>
      </c>
      <c r="G5" s="7">
        <f>D5+90</f>
        <v>41730</v>
      </c>
      <c r="H5" s="2"/>
      <c r="I5" s="4" t="s">
        <v>7</v>
      </c>
      <c r="J5" s="6">
        <v>10.5</v>
      </c>
      <c r="K5" s="2"/>
    </row>
    <row r="6" spans="2:13" ht="15.95" customHeight="1">
      <c r="B6" s="2"/>
      <c r="C6" s="4" t="s">
        <v>9</v>
      </c>
      <c r="D6" s="8">
        <f>IF(OR(ISBLANK(D4),ISERROR(D4*703/($J$4*12+$J$5)^2))," --- ",D4*703/($J$4*12+$J$5)^2)</f>
        <v>31.400030179568432</v>
      </c>
      <c r="E6" s="2"/>
      <c r="F6" s="4" t="s">
        <v>10</v>
      </c>
      <c r="G6" s="8">
        <f>IF(OR(ISBLANK(G4),ISERROR(G4*703/($J$4*12+$J$5)^2))," --- ",G4*703/($J$4*12+$J$5)^2)</f>
        <v>28.288315477088677</v>
      </c>
      <c r="H6" s="2"/>
      <c r="I6" s="9"/>
      <c r="J6" s="2"/>
      <c r="K6" s="2"/>
    </row>
    <row r="7" spans="2:13">
      <c r="C7" s="24"/>
      <c r="D7" s="10"/>
      <c r="F7" s="10"/>
      <c r="J7" s="24"/>
    </row>
    <row r="8" spans="2:13">
      <c r="C8" s="24"/>
      <c r="D8" s="10"/>
      <c r="F8" s="10"/>
      <c r="J8" s="24"/>
    </row>
    <row r="9" spans="2:13">
      <c r="C9" s="25" t="s">
        <v>11</v>
      </c>
      <c r="D9" s="26"/>
      <c r="F9" s="10"/>
      <c r="J9" s="24"/>
      <c r="M9" s="11" t="s">
        <v>21</v>
      </c>
    </row>
    <row r="10" spans="2:13">
      <c r="C10" s="27" t="s">
        <v>12</v>
      </c>
      <c r="D10" s="28">
        <f>D5</f>
        <v>41640</v>
      </c>
      <c r="F10" s="10"/>
      <c r="J10" s="24"/>
      <c r="M10" s="29" t="s">
        <v>22</v>
      </c>
    </row>
    <row r="11" spans="2:13">
      <c r="C11" s="27" t="s">
        <v>13</v>
      </c>
      <c r="D11" s="28">
        <f>MAX(B36:B127)</f>
        <v>41730</v>
      </c>
      <c r="F11" s="10"/>
      <c r="J11" s="24"/>
      <c r="M11" s="29" t="s">
        <v>23</v>
      </c>
    </row>
    <row r="12" spans="2:13">
      <c r="C12" s="18"/>
      <c r="F12" s="10"/>
      <c r="J12" s="24"/>
    </row>
    <row r="13" spans="2:13">
      <c r="C13" s="30" t="s">
        <v>14</v>
      </c>
      <c r="D13" s="27" t="s">
        <v>8</v>
      </c>
      <c r="E13" s="27" t="s">
        <v>1</v>
      </c>
      <c r="F13" s="10"/>
      <c r="J13" s="24"/>
    </row>
    <row r="14" spans="2:13">
      <c r="C14" s="26" t="str">
        <f>"BMI="&amp;D14</f>
        <v>BMI=19</v>
      </c>
      <c r="D14" s="31">
        <v>19</v>
      </c>
      <c r="E14" s="32">
        <f>D14*($J$4*12+$J$5)^2/703</f>
        <v>134.33108108108109</v>
      </c>
      <c r="F14" s="10"/>
      <c r="J14" s="24"/>
    </row>
    <row r="15" spans="2:13">
      <c r="C15" s="26" t="str">
        <f>"BMI="&amp;D15</f>
        <v>BMI=25</v>
      </c>
      <c r="D15" s="31">
        <v>25</v>
      </c>
      <c r="E15" s="32">
        <f>D15*($J$4*12+$J$5)^2/703</f>
        <v>176.75142247510669</v>
      </c>
      <c r="F15" s="10"/>
      <c r="J15" s="24"/>
    </row>
    <row r="16" spans="2:13">
      <c r="C16" s="26" t="str">
        <f>"BMI="&amp;D16</f>
        <v>BMI=30</v>
      </c>
      <c r="D16" s="31">
        <v>30</v>
      </c>
      <c r="E16" s="32">
        <f>D16*($J$4*12+$J$5)^2/703</f>
        <v>212.10170697012802</v>
      </c>
      <c r="F16" s="10"/>
      <c r="J16" s="24"/>
    </row>
    <row r="17" spans="3:10">
      <c r="C17" s="24"/>
      <c r="D17" s="10"/>
      <c r="F17" s="10"/>
      <c r="J17" s="24"/>
    </row>
    <row r="18" spans="3:10">
      <c r="C18" s="24"/>
      <c r="D18" s="10"/>
      <c r="F18" s="10"/>
      <c r="J18" s="24"/>
    </row>
    <row r="19" spans="3:10">
      <c r="C19" s="24"/>
      <c r="D19" s="10"/>
      <c r="F19" s="10"/>
      <c r="J19" s="24"/>
    </row>
    <row r="20" spans="3:10">
      <c r="C20" s="24"/>
      <c r="D20" s="10"/>
      <c r="F20" s="10"/>
      <c r="J20" s="24"/>
    </row>
    <row r="21" spans="3:10">
      <c r="C21" s="24"/>
      <c r="D21" s="10"/>
      <c r="F21" s="10"/>
      <c r="J21" s="24"/>
    </row>
    <row r="22" spans="3:10">
      <c r="C22" s="24"/>
      <c r="D22" s="10"/>
      <c r="F22" s="10"/>
      <c r="J22" s="24"/>
    </row>
    <row r="23" spans="3:10">
      <c r="C23" s="24"/>
      <c r="D23" s="10"/>
      <c r="F23" s="10"/>
      <c r="J23" s="24"/>
    </row>
    <row r="24" spans="3:10">
      <c r="C24" s="24"/>
      <c r="D24" s="10"/>
      <c r="F24" s="10"/>
      <c r="J24" s="24"/>
    </row>
    <row r="25" spans="3:10">
      <c r="C25" s="24"/>
      <c r="D25" s="10"/>
      <c r="F25" s="10"/>
      <c r="J25" s="24"/>
    </row>
    <row r="26" spans="3:10">
      <c r="C26" s="24"/>
      <c r="D26" s="10"/>
      <c r="F26" s="10"/>
      <c r="J26" s="24"/>
    </row>
    <row r="27" spans="3:10">
      <c r="C27" s="24"/>
      <c r="D27" s="10"/>
      <c r="F27" s="10"/>
      <c r="J27" s="24"/>
    </row>
    <row r="28" spans="3:10">
      <c r="C28" s="24"/>
      <c r="D28" s="10"/>
      <c r="F28" s="10"/>
      <c r="J28" s="24"/>
    </row>
    <row r="29" spans="3:10">
      <c r="C29" s="24"/>
      <c r="D29" s="10"/>
      <c r="F29" s="10"/>
      <c r="J29" s="24"/>
    </row>
    <row r="30" spans="3:10">
      <c r="C30" s="24"/>
      <c r="D30" s="10"/>
      <c r="F30" s="10"/>
      <c r="J30" s="24"/>
    </row>
    <row r="31" spans="3:10">
      <c r="C31" s="24"/>
      <c r="D31" s="10"/>
      <c r="F31" s="10"/>
      <c r="J31" s="24"/>
    </row>
    <row r="32" spans="3:10">
      <c r="C32" s="24"/>
      <c r="D32" s="10"/>
      <c r="F32" s="10"/>
      <c r="J32" s="24"/>
    </row>
    <row r="33" spans="2:16">
      <c r="C33" s="24"/>
      <c r="D33" s="10"/>
      <c r="F33" s="10"/>
      <c r="J33" s="24"/>
    </row>
    <row r="34" spans="2:16">
      <c r="C34" s="24"/>
      <c r="D34" s="10"/>
      <c r="F34" s="10"/>
      <c r="J34" s="24"/>
    </row>
    <row r="35" spans="2:16">
      <c r="C35" s="24"/>
      <c r="D35" s="10"/>
      <c r="F35" s="10"/>
      <c r="J35" s="24"/>
    </row>
    <row r="36" spans="2:16">
      <c r="B36" s="12" t="s">
        <v>2</v>
      </c>
      <c r="C36" s="12" t="s">
        <v>25</v>
      </c>
      <c r="D36" s="13" t="s">
        <v>15</v>
      </c>
      <c r="E36" s="12" t="s">
        <v>16</v>
      </c>
      <c r="F36" s="14" t="s">
        <v>17</v>
      </c>
      <c r="G36" s="14" t="s">
        <v>18</v>
      </c>
    </row>
    <row r="37" spans="2:16">
      <c r="B37" s="15">
        <f>D5+1</f>
        <v>41641</v>
      </c>
      <c r="C37" s="16">
        <v>222</v>
      </c>
      <c r="D37" s="8">
        <f>IF(C37="","",C37-$D$4)</f>
        <v>0</v>
      </c>
      <c r="E37" s="8">
        <f>IF(ISBLANK(C37),"",C37*703/($J$4*12+$J$5)^2)</f>
        <v>31.400030179568432</v>
      </c>
      <c r="F37" s="33">
        <f>$D$4-($B37-$D$5)*(1/7)</f>
        <v>221.85714285714286</v>
      </c>
      <c r="G37" s="33">
        <f>$D$4-($B37-$D$5)*(2/7)</f>
        <v>221.71428571428572</v>
      </c>
      <c r="I37" s="29" t="s">
        <v>20</v>
      </c>
    </row>
    <row r="38" spans="2:16">
      <c r="B38" s="15">
        <f>B37+1</f>
        <v>41642</v>
      </c>
      <c r="C38" s="16">
        <v>221</v>
      </c>
      <c r="D38" s="8">
        <f t="shared" ref="D38:D101" si="0">IF(C38="","",C38-$D$4)</f>
        <v>-1</v>
      </c>
      <c r="E38" s="8">
        <f t="shared" ref="E38:E101" si="1">IF(ISBLANK(C38),"",C38*703/($J$4*12+$J$5)^2)</f>
        <v>31.258588602182989</v>
      </c>
      <c r="F38" s="33">
        <f t="shared" ref="F38:F68" si="2">$D$4-($B38-$D$5)*(1/7)</f>
        <v>221.71428571428572</v>
      </c>
      <c r="G38" s="33">
        <f t="shared" ref="G38:G68" si="3">$D$4-($B38-$D$5)*(2/7)</f>
        <v>221.42857142857142</v>
      </c>
    </row>
    <row r="39" spans="2:16">
      <c r="B39" s="15">
        <f t="shared" ref="B39:B102" si="4">B38+1</f>
        <v>41643</v>
      </c>
      <c r="C39" s="16">
        <v>221.5</v>
      </c>
      <c r="D39" s="8">
        <f t="shared" si="0"/>
        <v>-0.5</v>
      </c>
      <c r="E39" s="8">
        <f t="shared" si="1"/>
        <v>31.329309390875711</v>
      </c>
      <c r="F39" s="33">
        <f t="shared" si="2"/>
        <v>221.57142857142858</v>
      </c>
      <c r="G39" s="33">
        <f t="shared" si="3"/>
        <v>221.14285714285714</v>
      </c>
    </row>
    <row r="40" spans="2:16">
      <c r="B40" s="15">
        <f t="shared" si="4"/>
        <v>41644</v>
      </c>
      <c r="C40" s="16">
        <v>222</v>
      </c>
      <c r="D40" s="8">
        <f t="shared" si="0"/>
        <v>0</v>
      </c>
      <c r="E40" s="8">
        <f t="shared" si="1"/>
        <v>31.400030179568432</v>
      </c>
      <c r="F40" s="33">
        <f t="shared" si="2"/>
        <v>221.42857142857142</v>
      </c>
      <c r="G40" s="33">
        <f t="shared" si="3"/>
        <v>220.85714285714286</v>
      </c>
    </row>
    <row r="41" spans="2:16">
      <c r="B41" s="15">
        <f t="shared" si="4"/>
        <v>41645</v>
      </c>
      <c r="C41" s="16">
        <v>220.5</v>
      </c>
      <c r="D41" s="8">
        <f t="shared" si="0"/>
        <v>-1.5</v>
      </c>
      <c r="E41" s="8">
        <f t="shared" si="1"/>
        <v>31.187867813490268</v>
      </c>
      <c r="F41" s="33">
        <f t="shared" si="2"/>
        <v>221.28571428571428</v>
      </c>
      <c r="G41" s="33">
        <f t="shared" si="3"/>
        <v>220.57142857142858</v>
      </c>
      <c r="P41" s="17"/>
    </row>
    <row r="42" spans="2:16">
      <c r="B42" s="15">
        <f t="shared" si="4"/>
        <v>41646</v>
      </c>
      <c r="C42" s="16">
        <v>220.4</v>
      </c>
      <c r="D42" s="8">
        <f t="shared" si="0"/>
        <v>-1.5999999999999943</v>
      </c>
      <c r="E42" s="8">
        <f t="shared" si="1"/>
        <v>31.173723655751726</v>
      </c>
      <c r="F42" s="33">
        <f t="shared" si="2"/>
        <v>221.14285714285714</v>
      </c>
      <c r="G42" s="33">
        <f t="shared" si="3"/>
        <v>220.28571428571428</v>
      </c>
      <c r="P42" s="17"/>
    </row>
    <row r="43" spans="2:16">
      <c r="B43" s="15">
        <f t="shared" si="4"/>
        <v>41647</v>
      </c>
      <c r="C43" s="16">
        <v>220.8</v>
      </c>
      <c r="D43" s="8">
        <f t="shared" si="0"/>
        <v>-1.1999999999999886</v>
      </c>
      <c r="E43" s="8">
        <f t="shared" si="1"/>
        <v>31.230300286705898</v>
      </c>
      <c r="F43" s="33">
        <f t="shared" si="2"/>
        <v>221</v>
      </c>
      <c r="G43" s="33">
        <f t="shared" si="3"/>
        <v>220</v>
      </c>
    </row>
    <row r="44" spans="2:16">
      <c r="B44" s="15">
        <f t="shared" si="4"/>
        <v>41648</v>
      </c>
      <c r="C44" s="16">
        <v>223.2</v>
      </c>
      <c r="D44" s="8">
        <f t="shared" si="0"/>
        <v>1.1999999999999886</v>
      </c>
      <c r="E44" s="8">
        <f t="shared" si="1"/>
        <v>31.569760072430967</v>
      </c>
      <c r="F44" s="33">
        <f t="shared" si="2"/>
        <v>220.85714285714286</v>
      </c>
      <c r="G44" s="33">
        <f t="shared" si="3"/>
        <v>219.71428571428572</v>
      </c>
      <c r="J44" s="24"/>
      <c r="M44" s="18"/>
    </row>
    <row r="45" spans="2:16">
      <c r="B45" s="15">
        <f t="shared" si="4"/>
        <v>41649</v>
      </c>
      <c r="C45" s="16">
        <v>221.7</v>
      </c>
      <c r="D45" s="8">
        <f t="shared" si="0"/>
        <v>-0.30000000000001137</v>
      </c>
      <c r="E45" s="8">
        <f t="shared" si="1"/>
        <v>31.357597706352799</v>
      </c>
      <c r="F45" s="33">
        <f t="shared" si="2"/>
        <v>220.71428571428572</v>
      </c>
      <c r="G45" s="33">
        <f t="shared" si="3"/>
        <v>219.42857142857142</v>
      </c>
      <c r="J45" s="24"/>
    </row>
    <row r="46" spans="2:16">
      <c r="B46" s="15">
        <f t="shared" si="4"/>
        <v>41650</v>
      </c>
      <c r="C46" s="16">
        <v>220.8</v>
      </c>
      <c r="D46" s="8">
        <f t="shared" si="0"/>
        <v>-1.1999999999999886</v>
      </c>
      <c r="E46" s="8">
        <f t="shared" si="1"/>
        <v>31.230300286705898</v>
      </c>
      <c r="F46" s="33">
        <f t="shared" si="2"/>
        <v>220.57142857142858</v>
      </c>
      <c r="G46" s="33">
        <f t="shared" si="3"/>
        <v>219.14285714285714</v>
      </c>
      <c r="J46" s="24"/>
    </row>
    <row r="47" spans="2:16">
      <c r="B47" s="15">
        <f t="shared" si="4"/>
        <v>41651</v>
      </c>
      <c r="C47" s="16">
        <v>222.3</v>
      </c>
      <c r="D47" s="8">
        <f t="shared" si="0"/>
        <v>0.30000000000001137</v>
      </c>
      <c r="E47" s="8">
        <f t="shared" si="1"/>
        <v>31.442462652784062</v>
      </c>
      <c r="F47" s="33">
        <f t="shared" si="2"/>
        <v>220.42857142857142</v>
      </c>
      <c r="G47" s="33">
        <f t="shared" si="3"/>
        <v>218.85714285714286</v>
      </c>
      <c r="J47" s="24"/>
    </row>
    <row r="48" spans="2:16">
      <c r="B48" s="15">
        <f t="shared" si="4"/>
        <v>41652</v>
      </c>
      <c r="C48" s="16">
        <v>220.8</v>
      </c>
      <c r="D48" s="8">
        <f t="shared" si="0"/>
        <v>-1.1999999999999886</v>
      </c>
      <c r="E48" s="8">
        <f t="shared" si="1"/>
        <v>31.230300286705898</v>
      </c>
      <c r="F48" s="33">
        <f t="shared" si="2"/>
        <v>220.28571428571428</v>
      </c>
      <c r="G48" s="33">
        <f t="shared" si="3"/>
        <v>218.57142857142858</v>
      </c>
      <c r="J48" s="24"/>
    </row>
    <row r="49" spans="2:10">
      <c r="B49" s="15">
        <f t="shared" si="4"/>
        <v>41653</v>
      </c>
      <c r="C49" s="16">
        <v>219.8</v>
      </c>
      <c r="D49" s="8">
        <f t="shared" si="0"/>
        <v>-2.1999999999999886</v>
      </c>
      <c r="E49" s="8">
        <f t="shared" si="1"/>
        <v>31.088858709320455</v>
      </c>
      <c r="F49" s="33">
        <f t="shared" si="2"/>
        <v>220.14285714285714</v>
      </c>
      <c r="G49" s="33">
        <f t="shared" si="3"/>
        <v>218.28571428571428</v>
      </c>
      <c r="J49" s="24"/>
    </row>
    <row r="50" spans="2:10">
      <c r="B50" s="15">
        <f t="shared" si="4"/>
        <v>41654</v>
      </c>
      <c r="C50" s="16">
        <v>219.6</v>
      </c>
      <c r="D50" s="8">
        <f t="shared" si="0"/>
        <v>-2.4000000000000057</v>
      </c>
      <c r="E50" s="8">
        <f t="shared" si="1"/>
        <v>31.060570393843367</v>
      </c>
      <c r="F50" s="33">
        <f t="shared" si="2"/>
        <v>220</v>
      </c>
      <c r="G50" s="33">
        <f t="shared" si="3"/>
        <v>218</v>
      </c>
      <c r="J50" s="24"/>
    </row>
    <row r="51" spans="2:10">
      <c r="B51" s="15">
        <f t="shared" si="4"/>
        <v>41655</v>
      </c>
      <c r="C51" s="16">
        <v>216</v>
      </c>
      <c r="D51" s="8">
        <f t="shared" si="0"/>
        <v>-6</v>
      </c>
      <c r="E51" s="8">
        <f t="shared" si="1"/>
        <v>30.551380715255771</v>
      </c>
      <c r="F51" s="33">
        <f t="shared" si="2"/>
        <v>219.85714285714286</v>
      </c>
      <c r="G51" s="33">
        <f t="shared" si="3"/>
        <v>217.71428571428572</v>
      </c>
      <c r="J51" s="24"/>
    </row>
    <row r="52" spans="2:10">
      <c r="B52" s="15">
        <f t="shared" si="4"/>
        <v>41656</v>
      </c>
      <c r="C52" s="16">
        <v>217.4</v>
      </c>
      <c r="D52" s="8">
        <f t="shared" si="0"/>
        <v>-4.5999999999999943</v>
      </c>
      <c r="E52" s="8">
        <f t="shared" si="1"/>
        <v>30.749398923595393</v>
      </c>
      <c r="F52" s="33">
        <f t="shared" si="2"/>
        <v>219.71428571428572</v>
      </c>
      <c r="G52" s="33">
        <f t="shared" si="3"/>
        <v>217.42857142857142</v>
      </c>
      <c r="J52" s="24"/>
    </row>
    <row r="53" spans="2:10">
      <c r="B53" s="15">
        <f t="shared" si="4"/>
        <v>41657</v>
      </c>
      <c r="C53" s="16">
        <v>216.5</v>
      </c>
      <c r="D53" s="8">
        <f t="shared" si="0"/>
        <v>-5.5</v>
      </c>
      <c r="E53" s="8">
        <f t="shared" si="1"/>
        <v>30.622101503948493</v>
      </c>
      <c r="F53" s="33">
        <f t="shared" si="2"/>
        <v>219.57142857142858</v>
      </c>
      <c r="G53" s="33">
        <f t="shared" si="3"/>
        <v>217.14285714285714</v>
      </c>
      <c r="J53" s="24"/>
    </row>
    <row r="54" spans="2:10">
      <c r="B54" s="15">
        <f t="shared" si="4"/>
        <v>41658</v>
      </c>
      <c r="C54" s="16">
        <v>218.2</v>
      </c>
      <c r="D54" s="8">
        <f t="shared" si="0"/>
        <v>-3.8000000000000114</v>
      </c>
      <c r="E54" s="8">
        <f t="shared" si="1"/>
        <v>30.862552185503748</v>
      </c>
      <c r="F54" s="33">
        <f t="shared" si="2"/>
        <v>219.42857142857142</v>
      </c>
      <c r="G54" s="33">
        <f t="shared" si="3"/>
        <v>216.85714285714286</v>
      </c>
      <c r="J54" s="24"/>
    </row>
    <row r="55" spans="2:10">
      <c r="B55" s="15">
        <f t="shared" si="4"/>
        <v>41659</v>
      </c>
      <c r="C55" s="16">
        <v>217.4</v>
      </c>
      <c r="D55" s="8">
        <f t="shared" si="0"/>
        <v>-4.5999999999999943</v>
      </c>
      <c r="E55" s="8">
        <f t="shared" si="1"/>
        <v>30.749398923595393</v>
      </c>
      <c r="F55" s="33">
        <f t="shared" si="2"/>
        <v>219.28571428571428</v>
      </c>
      <c r="G55" s="33">
        <f t="shared" si="3"/>
        <v>216.57142857142858</v>
      </c>
      <c r="J55" s="24"/>
    </row>
    <row r="56" spans="2:10">
      <c r="B56" s="15">
        <f t="shared" si="4"/>
        <v>41660</v>
      </c>
      <c r="C56" s="16"/>
      <c r="D56" s="8" t="str">
        <f t="shared" si="0"/>
        <v/>
      </c>
      <c r="E56" s="8" t="str">
        <f t="shared" si="1"/>
        <v/>
      </c>
      <c r="F56" s="33">
        <f t="shared" si="2"/>
        <v>219.14285714285714</v>
      </c>
      <c r="G56" s="33">
        <f t="shared" si="3"/>
        <v>216.28571428571428</v>
      </c>
      <c r="J56" s="24"/>
    </row>
    <row r="57" spans="2:10">
      <c r="B57" s="15">
        <f t="shared" si="4"/>
        <v>41661</v>
      </c>
      <c r="C57" s="16"/>
      <c r="D57" s="8" t="str">
        <f t="shared" si="0"/>
        <v/>
      </c>
      <c r="E57" s="8" t="str">
        <f t="shared" si="1"/>
        <v/>
      </c>
      <c r="F57" s="33">
        <f t="shared" si="2"/>
        <v>219</v>
      </c>
      <c r="G57" s="33">
        <f t="shared" si="3"/>
        <v>216</v>
      </c>
      <c r="J57" s="24"/>
    </row>
    <row r="58" spans="2:10">
      <c r="B58" s="15">
        <f t="shared" si="4"/>
        <v>41662</v>
      </c>
      <c r="C58" s="16"/>
      <c r="D58" s="8" t="str">
        <f t="shared" si="0"/>
        <v/>
      </c>
      <c r="E58" s="8" t="str">
        <f t="shared" si="1"/>
        <v/>
      </c>
      <c r="F58" s="33">
        <f t="shared" si="2"/>
        <v>218.85714285714286</v>
      </c>
      <c r="G58" s="33">
        <f t="shared" si="3"/>
        <v>215.71428571428572</v>
      </c>
      <c r="J58" s="24"/>
    </row>
    <row r="59" spans="2:10">
      <c r="B59" s="15">
        <f t="shared" si="4"/>
        <v>41663</v>
      </c>
      <c r="C59" s="16"/>
      <c r="D59" s="8" t="str">
        <f t="shared" si="0"/>
        <v/>
      </c>
      <c r="E59" s="8" t="str">
        <f t="shared" si="1"/>
        <v/>
      </c>
      <c r="F59" s="33">
        <f t="shared" si="2"/>
        <v>218.71428571428572</v>
      </c>
      <c r="G59" s="33">
        <f t="shared" si="3"/>
        <v>215.42857142857142</v>
      </c>
      <c r="J59" s="24"/>
    </row>
    <row r="60" spans="2:10">
      <c r="B60" s="15">
        <f t="shared" si="4"/>
        <v>41664</v>
      </c>
      <c r="C60" s="16"/>
      <c r="D60" s="8" t="str">
        <f t="shared" si="0"/>
        <v/>
      </c>
      <c r="E60" s="8" t="str">
        <f t="shared" si="1"/>
        <v/>
      </c>
      <c r="F60" s="33">
        <f t="shared" si="2"/>
        <v>218.57142857142858</v>
      </c>
      <c r="G60" s="33">
        <f t="shared" si="3"/>
        <v>215.14285714285714</v>
      </c>
      <c r="J60" s="24"/>
    </row>
    <row r="61" spans="2:10">
      <c r="B61" s="15">
        <f t="shared" si="4"/>
        <v>41665</v>
      </c>
      <c r="C61" s="16"/>
      <c r="D61" s="8" t="str">
        <f t="shared" si="0"/>
        <v/>
      </c>
      <c r="E61" s="8" t="str">
        <f t="shared" si="1"/>
        <v/>
      </c>
      <c r="F61" s="33">
        <f t="shared" si="2"/>
        <v>218.42857142857142</v>
      </c>
      <c r="G61" s="33">
        <f t="shared" si="3"/>
        <v>214.85714285714286</v>
      </c>
      <c r="J61" s="24"/>
    </row>
    <row r="62" spans="2:10">
      <c r="B62" s="15">
        <f t="shared" si="4"/>
        <v>41666</v>
      </c>
      <c r="C62" s="16"/>
      <c r="D62" s="8" t="str">
        <f t="shared" si="0"/>
        <v/>
      </c>
      <c r="E62" s="8" t="str">
        <f t="shared" si="1"/>
        <v/>
      </c>
      <c r="F62" s="33">
        <f t="shared" si="2"/>
        <v>218.28571428571428</v>
      </c>
      <c r="G62" s="33">
        <f t="shared" si="3"/>
        <v>214.57142857142858</v>
      </c>
      <c r="J62" s="24"/>
    </row>
    <row r="63" spans="2:10">
      <c r="B63" s="15">
        <f t="shared" si="4"/>
        <v>41667</v>
      </c>
      <c r="C63" s="16"/>
      <c r="D63" s="8" t="str">
        <f t="shared" si="0"/>
        <v/>
      </c>
      <c r="E63" s="8" t="str">
        <f t="shared" si="1"/>
        <v/>
      </c>
      <c r="F63" s="33">
        <f t="shared" si="2"/>
        <v>218.14285714285714</v>
      </c>
      <c r="G63" s="33">
        <f t="shared" si="3"/>
        <v>214.28571428571428</v>
      </c>
      <c r="J63" s="24"/>
    </row>
    <row r="64" spans="2:10">
      <c r="B64" s="15">
        <f t="shared" si="4"/>
        <v>41668</v>
      </c>
      <c r="C64" s="16"/>
      <c r="D64" s="8" t="str">
        <f t="shared" si="0"/>
        <v/>
      </c>
      <c r="E64" s="8" t="str">
        <f t="shared" si="1"/>
        <v/>
      </c>
      <c r="F64" s="33">
        <f t="shared" si="2"/>
        <v>218</v>
      </c>
      <c r="G64" s="33">
        <f t="shared" si="3"/>
        <v>214</v>
      </c>
      <c r="J64" s="24"/>
    </row>
    <row r="65" spans="2:10">
      <c r="B65" s="15">
        <f t="shared" si="4"/>
        <v>41669</v>
      </c>
      <c r="C65" s="16"/>
      <c r="D65" s="8" t="str">
        <f t="shared" si="0"/>
        <v/>
      </c>
      <c r="E65" s="8" t="str">
        <f t="shared" si="1"/>
        <v/>
      </c>
      <c r="F65" s="33">
        <f t="shared" si="2"/>
        <v>217.85714285714286</v>
      </c>
      <c r="G65" s="33">
        <f t="shared" si="3"/>
        <v>213.71428571428572</v>
      </c>
      <c r="J65" s="24"/>
    </row>
    <row r="66" spans="2:10">
      <c r="B66" s="15">
        <f t="shared" si="4"/>
        <v>41670</v>
      </c>
      <c r="C66" s="16"/>
      <c r="D66" s="8" t="str">
        <f t="shared" si="0"/>
        <v/>
      </c>
      <c r="E66" s="8" t="str">
        <f t="shared" si="1"/>
        <v/>
      </c>
      <c r="F66" s="33">
        <f t="shared" si="2"/>
        <v>217.71428571428572</v>
      </c>
      <c r="G66" s="33">
        <f t="shared" si="3"/>
        <v>213.42857142857142</v>
      </c>
      <c r="J66" s="24"/>
    </row>
    <row r="67" spans="2:10">
      <c r="B67" s="15">
        <f t="shared" si="4"/>
        <v>41671</v>
      </c>
      <c r="C67" s="16"/>
      <c r="D67" s="8" t="str">
        <f t="shared" si="0"/>
        <v/>
      </c>
      <c r="E67" s="8" t="str">
        <f t="shared" si="1"/>
        <v/>
      </c>
      <c r="F67" s="33">
        <f t="shared" si="2"/>
        <v>217.57142857142858</v>
      </c>
      <c r="G67" s="33">
        <f t="shared" si="3"/>
        <v>213.14285714285714</v>
      </c>
      <c r="J67" s="24"/>
    </row>
    <row r="68" spans="2:10">
      <c r="B68" s="15">
        <f t="shared" si="4"/>
        <v>41672</v>
      </c>
      <c r="C68" s="16"/>
      <c r="D68" s="8" t="str">
        <f t="shared" si="0"/>
        <v/>
      </c>
      <c r="E68" s="8" t="str">
        <f t="shared" si="1"/>
        <v/>
      </c>
      <c r="F68" s="33">
        <f t="shared" si="2"/>
        <v>217.42857142857142</v>
      </c>
      <c r="G68" s="33">
        <f t="shared" si="3"/>
        <v>212.85714285714286</v>
      </c>
      <c r="J68" s="24"/>
    </row>
    <row r="69" spans="2:10">
      <c r="B69" s="15">
        <f t="shared" si="4"/>
        <v>41673</v>
      </c>
      <c r="C69" s="16"/>
      <c r="D69" s="8" t="str">
        <f t="shared" si="0"/>
        <v/>
      </c>
      <c r="E69" s="8" t="str">
        <f t="shared" si="1"/>
        <v/>
      </c>
      <c r="F69" s="33">
        <f t="shared" ref="F69:F100" si="5">$D$4-($B69-$D$5)*(1/7)</f>
        <v>217.28571428571428</v>
      </c>
      <c r="G69" s="33">
        <f t="shared" ref="G69:G100" si="6">$D$4-($B69-$D$5)*(2/7)</f>
        <v>212.57142857142858</v>
      </c>
      <c r="J69" s="24"/>
    </row>
    <row r="70" spans="2:10">
      <c r="B70" s="15">
        <f t="shared" si="4"/>
        <v>41674</v>
      </c>
      <c r="C70" s="16"/>
      <c r="D70" s="8" t="str">
        <f t="shared" si="0"/>
        <v/>
      </c>
      <c r="E70" s="8" t="str">
        <f t="shared" si="1"/>
        <v/>
      </c>
      <c r="F70" s="33">
        <f t="shared" si="5"/>
        <v>217.14285714285714</v>
      </c>
      <c r="G70" s="33">
        <f t="shared" si="6"/>
        <v>212.28571428571428</v>
      </c>
      <c r="J70" s="24"/>
    </row>
    <row r="71" spans="2:10">
      <c r="B71" s="15">
        <f t="shared" si="4"/>
        <v>41675</v>
      </c>
      <c r="C71" s="16"/>
      <c r="D71" s="8" t="str">
        <f t="shared" si="0"/>
        <v/>
      </c>
      <c r="E71" s="8" t="str">
        <f t="shared" si="1"/>
        <v/>
      </c>
      <c r="F71" s="33">
        <f t="shared" si="5"/>
        <v>217</v>
      </c>
      <c r="G71" s="33">
        <f t="shared" si="6"/>
        <v>212</v>
      </c>
      <c r="J71" s="24"/>
    </row>
    <row r="72" spans="2:10">
      <c r="B72" s="15">
        <f t="shared" si="4"/>
        <v>41676</v>
      </c>
      <c r="C72" s="16"/>
      <c r="D72" s="8" t="str">
        <f t="shared" si="0"/>
        <v/>
      </c>
      <c r="E72" s="8" t="str">
        <f t="shared" si="1"/>
        <v/>
      </c>
      <c r="F72" s="33">
        <f t="shared" si="5"/>
        <v>216.85714285714286</v>
      </c>
      <c r="G72" s="33">
        <f t="shared" si="6"/>
        <v>211.71428571428572</v>
      </c>
      <c r="J72" s="24"/>
    </row>
    <row r="73" spans="2:10">
      <c r="B73" s="15">
        <f t="shared" si="4"/>
        <v>41677</v>
      </c>
      <c r="C73" s="16"/>
      <c r="D73" s="8" t="str">
        <f t="shared" si="0"/>
        <v/>
      </c>
      <c r="E73" s="8" t="str">
        <f t="shared" si="1"/>
        <v/>
      </c>
      <c r="F73" s="33">
        <f t="shared" si="5"/>
        <v>216.71428571428572</v>
      </c>
      <c r="G73" s="33">
        <f t="shared" si="6"/>
        <v>211.42857142857142</v>
      </c>
      <c r="J73" s="24"/>
    </row>
    <row r="74" spans="2:10">
      <c r="B74" s="15">
        <f t="shared" si="4"/>
        <v>41678</v>
      </c>
      <c r="C74" s="16"/>
      <c r="D74" s="8" t="str">
        <f t="shared" si="0"/>
        <v/>
      </c>
      <c r="E74" s="8" t="str">
        <f t="shared" si="1"/>
        <v/>
      </c>
      <c r="F74" s="33">
        <f t="shared" si="5"/>
        <v>216.57142857142858</v>
      </c>
      <c r="G74" s="33">
        <f t="shared" si="6"/>
        <v>211.14285714285714</v>
      </c>
      <c r="J74" s="24"/>
    </row>
    <row r="75" spans="2:10">
      <c r="B75" s="15">
        <f t="shared" si="4"/>
        <v>41679</v>
      </c>
      <c r="C75" s="16"/>
      <c r="D75" s="8" t="str">
        <f t="shared" si="0"/>
        <v/>
      </c>
      <c r="E75" s="8" t="str">
        <f t="shared" si="1"/>
        <v/>
      </c>
      <c r="F75" s="33">
        <f t="shared" si="5"/>
        <v>216.42857142857142</v>
      </c>
      <c r="G75" s="33">
        <f t="shared" si="6"/>
        <v>210.85714285714286</v>
      </c>
      <c r="J75" s="24"/>
    </row>
    <row r="76" spans="2:10">
      <c r="B76" s="15">
        <f t="shared" si="4"/>
        <v>41680</v>
      </c>
      <c r="C76" s="16"/>
      <c r="D76" s="8" t="str">
        <f t="shared" si="0"/>
        <v/>
      </c>
      <c r="E76" s="8" t="str">
        <f t="shared" si="1"/>
        <v/>
      </c>
      <c r="F76" s="33">
        <f t="shared" si="5"/>
        <v>216.28571428571428</v>
      </c>
      <c r="G76" s="33">
        <f t="shared" si="6"/>
        <v>210.57142857142858</v>
      </c>
      <c r="J76" s="24"/>
    </row>
    <row r="77" spans="2:10">
      <c r="B77" s="15">
        <f t="shared" si="4"/>
        <v>41681</v>
      </c>
      <c r="C77" s="16"/>
      <c r="D77" s="8" t="str">
        <f t="shared" si="0"/>
        <v/>
      </c>
      <c r="E77" s="8" t="str">
        <f t="shared" si="1"/>
        <v/>
      </c>
      <c r="F77" s="33">
        <f t="shared" si="5"/>
        <v>216.14285714285714</v>
      </c>
      <c r="G77" s="33">
        <f t="shared" si="6"/>
        <v>210.28571428571428</v>
      </c>
      <c r="J77" s="24"/>
    </row>
    <row r="78" spans="2:10">
      <c r="B78" s="15">
        <f t="shared" si="4"/>
        <v>41682</v>
      </c>
      <c r="C78" s="16"/>
      <c r="D78" s="8" t="str">
        <f t="shared" si="0"/>
        <v/>
      </c>
      <c r="E78" s="8" t="str">
        <f t="shared" si="1"/>
        <v/>
      </c>
      <c r="F78" s="33">
        <f t="shared" si="5"/>
        <v>216</v>
      </c>
      <c r="G78" s="33">
        <f t="shared" si="6"/>
        <v>210</v>
      </c>
      <c r="J78" s="24"/>
    </row>
    <row r="79" spans="2:10">
      <c r="B79" s="15">
        <f t="shared" si="4"/>
        <v>41683</v>
      </c>
      <c r="C79" s="16"/>
      <c r="D79" s="8" t="str">
        <f t="shared" si="0"/>
        <v/>
      </c>
      <c r="E79" s="8" t="str">
        <f t="shared" si="1"/>
        <v/>
      </c>
      <c r="F79" s="33">
        <f t="shared" si="5"/>
        <v>215.85714285714286</v>
      </c>
      <c r="G79" s="33">
        <f t="shared" si="6"/>
        <v>209.71428571428572</v>
      </c>
      <c r="J79" s="24"/>
    </row>
    <row r="80" spans="2:10">
      <c r="B80" s="15">
        <f t="shared" si="4"/>
        <v>41684</v>
      </c>
      <c r="C80" s="16"/>
      <c r="D80" s="8" t="str">
        <f t="shared" si="0"/>
        <v/>
      </c>
      <c r="E80" s="8" t="str">
        <f t="shared" si="1"/>
        <v/>
      </c>
      <c r="F80" s="33">
        <f t="shared" si="5"/>
        <v>215.71428571428572</v>
      </c>
      <c r="G80" s="33">
        <f t="shared" si="6"/>
        <v>209.42857142857142</v>
      </c>
      <c r="J80" s="24"/>
    </row>
    <row r="81" spans="2:10">
      <c r="B81" s="15">
        <f t="shared" si="4"/>
        <v>41685</v>
      </c>
      <c r="C81" s="16"/>
      <c r="D81" s="8" t="str">
        <f t="shared" si="0"/>
        <v/>
      </c>
      <c r="E81" s="8" t="str">
        <f t="shared" si="1"/>
        <v/>
      </c>
      <c r="F81" s="33">
        <f t="shared" si="5"/>
        <v>215.57142857142858</v>
      </c>
      <c r="G81" s="33">
        <f t="shared" si="6"/>
        <v>209.14285714285714</v>
      </c>
      <c r="J81" s="24"/>
    </row>
    <row r="82" spans="2:10">
      <c r="B82" s="15">
        <f t="shared" si="4"/>
        <v>41686</v>
      </c>
      <c r="C82" s="16"/>
      <c r="D82" s="8" t="str">
        <f t="shared" si="0"/>
        <v/>
      </c>
      <c r="E82" s="8" t="str">
        <f t="shared" si="1"/>
        <v/>
      </c>
      <c r="F82" s="33">
        <f t="shared" si="5"/>
        <v>215.42857142857142</v>
      </c>
      <c r="G82" s="33">
        <f t="shared" si="6"/>
        <v>208.85714285714286</v>
      </c>
      <c r="J82" s="24"/>
    </row>
    <row r="83" spans="2:10">
      <c r="B83" s="15">
        <f t="shared" si="4"/>
        <v>41687</v>
      </c>
      <c r="C83" s="16"/>
      <c r="D83" s="8" t="str">
        <f t="shared" si="0"/>
        <v/>
      </c>
      <c r="E83" s="8" t="str">
        <f t="shared" si="1"/>
        <v/>
      </c>
      <c r="F83" s="33">
        <f t="shared" si="5"/>
        <v>215.28571428571428</v>
      </c>
      <c r="G83" s="33">
        <f t="shared" si="6"/>
        <v>208.57142857142858</v>
      </c>
      <c r="J83" s="24"/>
    </row>
    <row r="84" spans="2:10">
      <c r="B84" s="15">
        <f t="shared" si="4"/>
        <v>41688</v>
      </c>
      <c r="C84" s="16"/>
      <c r="D84" s="8" t="str">
        <f t="shared" si="0"/>
        <v/>
      </c>
      <c r="E84" s="8" t="str">
        <f t="shared" si="1"/>
        <v/>
      </c>
      <c r="F84" s="33">
        <f t="shared" si="5"/>
        <v>215.14285714285714</v>
      </c>
      <c r="G84" s="33">
        <f t="shared" si="6"/>
        <v>208.28571428571428</v>
      </c>
      <c r="J84" s="24"/>
    </row>
    <row r="85" spans="2:10">
      <c r="B85" s="15">
        <f t="shared" si="4"/>
        <v>41689</v>
      </c>
      <c r="C85" s="16"/>
      <c r="D85" s="8" t="str">
        <f t="shared" si="0"/>
        <v/>
      </c>
      <c r="E85" s="8" t="str">
        <f t="shared" si="1"/>
        <v/>
      </c>
      <c r="F85" s="33">
        <f t="shared" si="5"/>
        <v>215</v>
      </c>
      <c r="G85" s="33">
        <f t="shared" si="6"/>
        <v>208</v>
      </c>
      <c r="J85" s="24"/>
    </row>
    <row r="86" spans="2:10">
      <c r="B86" s="15">
        <f t="shared" si="4"/>
        <v>41690</v>
      </c>
      <c r="C86" s="16"/>
      <c r="D86" s="8" t="str">
        <f t="shared" si="0"/>
        <v/>
      </c>
      <c r="E86" s="8" t="str">
        <f t="shared" si="1"/>
        <v/>
      </c>
      <c r="F86" s="33">
        <f t="shared" si="5"/>
        <v>214.85714285714286</v>
      </c>
      <c r="G86" s="33">
        <f t="shared" si="6"/>
        <v>207.71428571428572</v>
      </c>
      <c r="J86" s="24"/>
    </row>
    <row r="87" spans="2:10">
      <c r="B87" s="15">
        <f t="shared" si="4"/>
        <v>41691</v>
      </c>
      <c r="C87" s="16"/>
      <c r="D87" s="8" t="str">
        <f t="shared" si="0"/>
        <v/>
      </c>
      <c r="E87" s="8" t="str">
        <f t="shared" si="1"/>
        <v/>
      </c>
      <c r="F87" s="33">
        <f t="shared" si="5"/>
        <v>214.71428571428572</v>
      </c>
      <c r="G87" s="33">
        <f t="shared" si="6"/>
        <v>207.42857142857142</v>
      </c>
      <c r="J87" s="24"/>
    </row>
    <row r="88" spans="2:10">
      <c r="B88" s="15">
        <f t="shared" si="4"/>
        <v>41692</v>
      </c>
      <c r="C88" s="16"/>
      <c r="D88" s="8" t="str">
        <f t="shared" si="0"/>
        <v/>
      </c>
      <c r="E88" s="8" t="str">
        <f t="shared" si="1"/>
        <v/>
      </c>
      <c r="F88" s="33">
        <f t="shared" si="5"/>
        <v>214.57142857142858</v>
      </c>
      <c r="G88" s="33">
        <f t="shared" si="6"/>
        <v>207.14285714285714</v>
      </c>
      <c r="J88" s="24"/>
    </row>
    <row r="89" spans="2:10">
      <c r="B89" s="15">
        <f t="shared" si="4"/>
        <v>41693</v>
      </c>
      <c r="C89" s="16"/>
      <c r="D89" s="8" t="str">
        <f t="shared" si="0"/>
        <v/>
      </c>
      <c r="E89" s="8" t="str">
        <f t="shared" si="1"/>
        <v/>
      </c>
      <c r="F89" s="33">
        <f t="shared" si="5"/>
        <v>214.42857142857142</v>
      </c>
      <c r="G89" s="33">
        <f t="shared" si="6"/>
        <v>206.85714285714286</v>
      </c>
      <c r="J89" s="24"/>
    </row>
    <row r="90" spans="2:10">
      <c r="B90" s="15">
        <f t="shared" si="4"/>
        <v>41694</v>
      </c>
      <c r="C90" s="16"/>
      <c r="D90" s="8" t="str">
        <f t="shared" si="0"/>
        <v/>
      </c>
      <c r="E90" s="8" t="str">
        <f t="shared" si="1"/>
        <v/>
      </c>
      <c r="F90" s="33">
        <f t="shared" si="5"/>
        <v>214.28571428571428</v>
      </c>
      <c r="G90" s="33">
        <f t="shared" si="6"/>
        <v>206.57142857142858</v>
      </c>
      <c r="J90" s="24"/>
    </row>
    <row r="91" spans="2:10">
      <c r="B91" s="15">
        <f t="shared" si="4"/>
        <v>41695</v>
      </c>
      <c r="C91" s="16"/>
      <c r="D91" s="8" t="str">
        <f t="shared" si="0"/>
        <v/>
      </c>
      <c r="E91" s="8" t="str">
        <f t="shared" si="1"/>
        <v/>
      </c>
      <c r="F91" s="33">
        <f t="shared" si="5"/>
        <v>214.14285714285714</v>
      </c>
      <c r="G91" s="33">
        <f t="shared" si="6"/>
        <v>206.28571428571428</v>
      </c>
      <c r="J91" s="24"/>
    </row>
    <row r="92" spans="2:10">
      <c r="B92" s="15">
        <f t="shared" si="4"/>
        <v>41696</v>
      </c>
      <c r="C92" s="16"/>
      <c r="D92" s="8" t="str">
        <f t="shared" si="0"/>
        <v/>
      </c>
      <c r="E92" s="8" t="str">
        <f t="shared" si="1"/>
        <v/>
      </c>
      <c r="F92" s="33">
        <f t="shared" si="5"/>
        <v>214</v>
      </c>
      <c r="G92" s="33">
        <f t="shared" si="6"/>
        <v>206</v>
      </c>
      <c r="J92" s="24"/>
    </row>
    <row r="93" spans="2:10">
      <c r="B93" s="15">
        <f t="shared" si="4"/>
        <v>41697</v>
      </c>
      <c r="C93" s="16"/>
      <c r="D93" s="8" t="str">
        <f t="shared" si="0"/>
        <v/>
      </c>
      <c r="E93" s="8" t="str">
        <f t="shared" si="1"/>
        <v/>
      </c>
      <c r="F93" s="33">
        <f t="shared" si="5"/>
        <v>213.85714285714286</v>
      </c>
      <c r="G93" s="33">
        <f t="shared" si="6"/>
        <v>205.71428571428572</v>
      </c>
      <c r="J93" s="24"/>
    </row>
    <row r="94" spans="2:10">
      <c r="B94" s="15">
        <f t="shared" si="4"/>
        <v>41698</v>
      </c>
      <c r="C94" s="16"/>
      <c r="D94" s="8" t="str">
        <f t="shared" si="0"/>
        <v/>
      </c>
      <c r="E94" s="8" t="str">
        <f t="shared" si="1"/>
        <v/>
      </c>
      <c r="F94" s="33">
        <f t="shared" si="5"/>
        <v>213.71428571428572</v>
      </c>
      <c r="G94" s="33">
        <f t="shared" si="6"/>
        <v>205.42857142857144</v>
      </c>
      <c r="J94" s="24"/>
    </row>
    <row r="95" spans="2:10">
      <c r="B95" s="15">
        <f t="shared" si="4"/>
        <v>41699</v>
      </c>
      <c r="C95" s="16"/>
      <c r="D95" s="8" t="str">
        <f t="shared" si="0"/>
        <v/>
      </c>
      <c r="E95" s="8" t="str">
        <f t="shared" si="1"/>
        <v/>
      </c>
      <c r="F95" s="33">
        <f t="shared" si="5"/>
        <v>213.57142857142858</v>
      </c>
      <c r="G95" s="33">
        <f t="shared" si="6"/>
        <v>205.14285714285714</v>
      </c>
      <c r="J95" s="24"/>
    </row>
    <row r="96" spans="2:10">
      <c r="B96" s="15">
        <f t="shared" si="4"/>
        <v>41700</v>
      </c>
      <c r="C96" s="16"/>
      <c r="D96" s="8" t="str">
        <f t="shared" si="0"/>
        <v/>
      </c>
      <c r="E96" s="8" t="str">
        <f t="shared" si="1"/>
        <v/>
      </c>
      <c r="F96" s="33">
        <f t="shared" si="5"/>
        <v>213.42857142857142</v>
      </c>
      <c r="G96" s="33">
        <f t="shared" si="6"/>
        <v>204.85714285714286</v>
      </c>
      <c r="J96" s="24"/>
    </row>
    <row r="97" spans="2:10">
      <c r="B97" s="15">
        <f t="shared" si="4"/>
        <v>41701</v>
      </c>
      <c r="C97" s="16"/>
      <c r="D97" s="8" t="str">
        <f t="shared" si="0"/>
        <v/>
      </c>
      <c r="E97" s="8" t="str">
        <f t="shared" si="1"/>
        <v/>
      </c>
      <c r="F97" s="33">
        <f t="shared" si="5"/>
        <v>213.28571428571428</v>
      </c>
      <c r="G97" s="33">
        <f t="shared" si="6"/>
        <v>204.57142857142858</v>
      </c>
      <c r="J97" s="24"/>
    </row>
    <row r="98" spans="2:10">
      <c r="B98" s="15">
        <f t="shared" si="4"/>
        <v>41702</v>
      </c>
      <c r="C98" s="16"/>
      <c r="D98" s="8" t="str">
        <f t="shared" si="0"/>
        <v/>
      </c>
      <c r="E98" s="8" t="str">
        <f t="shared" si="1"/>
        <v/>
      </c>
      <c r="F98" s="33">
        <f t="shared" si="5"/>
        <v>213.14285714285714</v>
      </c>
      <c r="G98" s="33">
        <f t="shared" si="6"/>
        <v>204.28571428571428</v>
      </c>
      <c r="J98" s="24"/>
    </row>
    <row r="99" spans="2:10">
      <c r="B99" s="15">
        <f t="shared" si="4"/>
        <v>41703</v>
      </c>
      <c r="C99" s="16"/>
      <c r="D99" s="8" t="str">
        <f t="shared" si="0"/>
        <v/>
      </c>
      <c r="E99" s="8" t="str">
        <f t="shared" si="1"/>
        <v/>
      </c>
      <c r="F99" s="33">
        <f t="shared" si="5"/>
        <v>213</v>
      </c>
      <c r="G99" s="33">
        <f t="shared" si="6"/>
        <v>204</v>
      </c>
      <c r="J99" s="24"/>
    </row>
    <row r="100" spans="2:10">
      <c r="B100" s="15">
        <f t="shared" si="4"/>
        <v>41704</v>
      </c>
      <c r="C100" s="16"/>
      <c r="D100" s="8" t="str">
        <f t="shared" si="0"/>
        <v/>
      </c>
      <c r="E100" s="8" t="str">
        <f t="shared" si="1"/>
        <v/>
      </c>
      <c r="F100" s="33">
        <f t="shared" si="5"/>
        <v>212.85714285714286</v>
      </c>
      <c r="G100" s="33">
        <f t="shared" si="6"/>
        <v>203.71428571428572</v>
      </c>
      <c r="J100" s="24"/>
    </row>
    <row r="101" spans="2:10">
      <c r="B101" s="15">
        <f t="shared" si="4"/>
        <v>41705</v>
      </c>
      <c r="C101" s="16"/>
      <c r="D101" s="8" t="str">
        <f t="shared" si="0"/>
        <v/>
      </c>
      <c r="E101" s="8" t="str">
        <f t="shared" si="1"/>
        <v/>
      </c>
      <c r="F101" s="33">
        <f t="shared" ref="F101:F126" si="7">$D$4-($B101-$D$5)*(1/7)</f>
        <v>212.71428571428572</v>
      </c>
      <c r="G101" s="33">
        <f t="shared" ref="G101:G126" si="8">$D$4-($B101-$D$5)*(2/7)</f>
        <v>203.42857142857144</v>
      </c>
      <c r="J101" s="24"/>
    </row>
    <row r="102" spans="2:10">
      <c r="B102" s="15">
        <f t="shared" si="4"/>
        <v>41706</v>
      </c>
      <c r="C102" s="16"/>
      <c r="D102" s="8" t="str">
        <f t="shared" ref="D102:D126" si="9">IF(C102="","",C102-$D$4)</f>
        <v/>
      </c>
      <c r="E102" s="8" t="str">
        <f t="shared" ref="E102:E126" si="10">IF(ISBLANK(C102),"",C102*703/($J$4*12+$J$5)^2)</f>
        <v/>
      </c>
      <c r="F102" s="33">
        <f t="shared" si="7"/>
        <v>212.57142857142858</v>
      </c>
      <c r="G102" s="33">
        <f t="shared" si="8"/>
        <v>203.14285714285714</v>
      </c>
      <c r="J102" s="24"/>
    </row>
    <row r="103" spans="2:10">
      <c r="B103" s="15">
        <f t="shared" ref="B103:B126" si="11">B102+1</f>
        <v>41707</v>
      </c>
      <c r="C103" s="16"/>
      <c r="D103" s="8" t="str">
        <f t="shared" si="9"/>
        <v/>
      </c>
      <c r="E103" s="8" t="str">
        <f t="shared" si="10"/>
        <v/>
      </c>
      <c r="F103" s="33">
        <f t="shared" si="7"/>
        <v>212.42857142857142</v>
      </c>
      <c r="G103" s="33">
        <f t="shared" si="8"/>
        <v>202.85714285714286</v>
      </c>
      <c r="J103" s="24"/>
    </row>
    <row r="104" spans="2:10">
      <c r="B104" s="15">
        <f t="shared" si="11"/>
        <v>41708</v>
      </c>
      <c r="C104" s="16"/>
      <c r="D104" s="8" t="str">
        <f t="shared" si="9"/>
        <v/>
      </c>
      <c r="E104" s="8" t="str">
        <f t="shared" si="10"/>
        <v/>
      </c>
      <c r="F104" s="33">
        <f t="shared" si="7"/>
        <v>212.28571428571428</v>
      </c>
      <c r="G104" s="33">
        <f t="shared" si="8"/>
        <v>202.57142857142858</v>
      </c>
      <c r="J104" s="24"/>
    </row>
    <row r="105" spans="2:10">
      <c r="B105" s="15">
        <f t="shared" si="11"/>
        <v>41709</v>
      </c>
      <c r="C105" s="16"/>
      <c r="D105" s="8" t="str">
        <f t="shared" si="9"/>
        <v/>
      </c>
      <c r="E105" s="8" t="str">
        <f t="shared" si="10"/>
        <v/>
      </c>
      <c r="F105" s="33">
        <f t="shared" si="7"/>
        <v>212.14285714285714</v>
      </c>
      <c r="G105" s="33">
        <f t="shared" si="8"/>
        <v>202.28571428571428</v>
      </c>
      <c r="J105" s="24"/>
    </row>
    <row r="106" spans="2:10">
      <c r="B106" s="15">
        <f t="shared" si="11"/>
        <v>41710</v>
      </c>
      <c r="C106" s="16"/>
      <c r="D106" s="8" t="str">
        <f t="shared" si="9"/>
        <v/>
      </c>
      <c r="E106" s="8" t="str">
        <f t="shared" si="10"/>
        <v/>
      </c>
      <c r="F106" s="33">
        <f t="shared" si="7"/>
        <v>212</v>
      </c>
      <c r="G106" s="33">
        <f t="shared" si="8"/>
        <v>202</v>
      </c>
      <c r="J106" s="24"/>
    </row>
    <row r="107" spans="2:10">
      <c r="B107" s="15">
        <f t="shared" si="11"/>
        <v>41711</v>
      </c>
      <c r="C107" s="16"/>
      <c r="D107" s="8" t="str">
        <f t="shared" si="9"/>
        <v/>
      </c>
      <c r="E107" s="8" t="str">
        <f t="shared" si="10"/>
        <v/>
      </c>
      <c r="F107" s="33">
        <f t="shared" si="7"/>
        <v>211.85714285714286</v>
      </c>
      <c r="G107" s="33">
        <f t="shared" si="8"/>
        <v>201.71428571428572</v>
      </c>
      <c r="J107" s="24"/>
    </row>
    <row r="108" spans="2:10">
      <c r="B108" s="15">
        <f t="shared" si="11"/>
        <v>41712</v>
      </c>
      <c r="C108" s="16"/>
      <c r="D108" s="8" t="str">
        <f t="shared" si="9"/>
        <v/>
      </c>
      <c r="E108" s="8" t="str">
        <f t="shared" si="10"/>
        <v/>
      </c>
      <c r="F108" s="33">
        <f t="shared" si="7"/>
        <v>211.71428571428572</v>
      </c>
      <c r="G108" s="33">
        <f t="shared" si="8"/>
        <v>201.42857142857144</v>
      </c>
      <c r="J108" s="24"/>
    </row>
    <row r="109" spans="2:10">
      <c r="B109" s="15">
        <f t="shared" si="11"/>
        <v>41713</v>
      </c>
      <c r="C109" s="16"/>
      <c r="D109" s="8" t="str">
        <f t="shared" si="9"/>
        <v/>
      </c>
      <c r="E109" s="8" t="str">
        <f t="shared" si="10"/>
        <v/>
      </c>
      <c r="F109" s="33">
        <f t="shared" si="7"/>
        <v>211.57142857142858</v>
      </c>
      <c r="G109" s="33">
        <f t="shared" si="8"/>
        <v>201.14285714285714</v>
      </c>
      <c r="J109" s="24"/>
    </row>
    <row r="110" spans="2:10">
      <c r="B110" s="15">
        <f t="shared" si="11"/>
        <v>41714</v>
      </c>
      <c r="C110" s="16"/>
      <c r="D110" s="8" t="str">
        <f t="shared" si="9"/>
        <v/>
      </c>
      <c r="E110" s="8" t="str">
        <f t="shared" si="10"/>
        <v/>
      </c>
      <c r="F110" s="33">
        <f t="shared" si="7"/>
        <v>211.42857142857142</v>
      </c>
      <c r="G110" s="33">
        <f t="shared" si="8"/>
        <v>200.85714285714286</v>
      </c>
      <c r="J110" s="24"/>
    </row>
    <row r="111" spans="2:10">
      <c r="B111" s="15">
        <f t="shared" si="11"/>
        <v>41715</v>
      </c>
      <c r="C111" s="16"/>
      <c r="D111" s="8" t="str">
        <f t="shared" si="9"/>
        <v/>
      </c>
      <c r="E111" s="8" t="str">
        <f t="shared" si="10"/>
        <v/>
      </c>
      <c r="F111" s="33">
        <f t="shared" si="7"/>
        <v>211.28571428571428</v>
      </c>
      <c r="G111" s="33">
        <f t="shared" si="8"/>
        <v>200.57142857142858</v>
      </c>
      <c r="J111" s="24"/>
    </row>
    <row r="112" spans="2:10">
      <c r="B112" s="15">
        <f t="shared" si="11"/>
        <v>41716</v>
      </c>
      <c r="C112" s="16"/>
      <c r="D112" s="8" t="str">
        <f t="shared" si="9"/>
        <v/>
      </c>
      <c r="E112" s="8" t="str">
        <f t="shared" si="10"/>
        <v/>
      </c>
      <c r="F112" s="33">
        <f t="shared" si="7"/>
        <v>211.14285714285714</v>
      </c>
      <c r="G112" s="33">
        <f t="shared" si="8"/>
        <v>200.28571428571428</v>
      </c>
      <c r="J112" s="24"/>
    </row>
    <row r="113" spans="2:10">
      <c r="B113" s="15">
        <f t="shared" si="11"/>
        <v>41717</v>
      </c>
      <c r="C113" s="16"/>
      <c r="D113" s="8" t="str">
        <f t="shared" si="9"/>
        <v/>
      </c>
      <c r="E113" s="8" t="str">
        <f t="shared" si="10"/>
        <v/>
      </c>
      <c r="F113" s="33">
        <f t="shared" si="7"/>
        <v>211</v>
      </c>
      <c r="G113" s="33">
        <f t="shared" si="8"/>
        <v>200</v>
      </c>
      <c r="J113" s="24"/>
    </row>
    <row r="114" spans="2:10">
      <c r="B114" s="15">
        <f t="shared" si="11"/>
        <v>41718</v>
      </c>
      <c r="C114" s="16"/>
      <c r="D114" s="8" t="str">
        <f t="shared" si="9"/>
        <v/>
      </c>
      <c r="E114" s="8" t="str">
        <f t="shared" si="10"/>
        <v/>
      </c>
      <c r="F114" s="33">
        <f t="shared" si="7"/>
        <v>210.85714285714286</v>
      </c>
      <c r="G114" s="33">
        <f t="shared" si="8"/>
        <v>199.71428571428572</v>
      </c>
      <c r="J114" s="24"/>
    </row>
    <row r="115" spans="2:10">
      <c r="B115" s="15">
        <f t="shared" si="11"/>
        <v>41719</v>
      </c>
      <c r="C115" s="16"/>
      <c r="D115" s="8" t="str">
        <f t="shared" si="9"/>
        <v/>
      </c>
      <c r="E115" s="8" t="str">
        <f t="shared" si="10"/>
        <v/>
      </c>
      <c r="F115" s="33">
        <f t="shared" si="7"/>
        <v>210.71428571428572</v>
      </c>
      <c r="G115" s="33">
        <f t="shared" si="8"/>
        <v>199.42857142857144</v>
      </c>
      <c r="J115" s="24"/>
    </row>
    <row r="116" spans="2:10">
      <c r="B116" s="15">
        <f t="shared" si="11"/>
        <v>41720</v>
      </c>
      <c r="C116" s="16"/>
      <c r="D116" s="8" t="str">
        <f t="shared" si="9"/>
        <v/>
      </c>
      <c r="E116" s="8" t="str">
        <f t="shared" si="10"/>
        <v/>
      </c>
      <c r="F116" s="33">
        <f t="shared" si="7"/>
        <v>210.57142857142858</v>
      </c>
      <c r="G116" s="33">
        <f t="shared" si="8"/>
        <v>199.14285714285714</v>
      </c>
      <c r="J116" s="24"/>
    </row>
    <row r="117" spans="2:10">
      <c r="B117" s="15">
        <f t="shared" si="11"/>
        <v>41721</v>
      </c>
      <c r="C117" s="16"/>
      <c r="D117" s="8" t="str">
        <f t="shared" si="9"/>
        <v/>
      </c>
      <c r="E117" s="8" t="str">
        <f t="shared" si="10"/>
        <v/>
      </c>
      <c r="F117" s="33">
        <f t="shared" si="7"/>
        <v>210.42857142857142</v>
      </c>
      <c r="G117" s="33">
        <f t="shared" si="8"/>
        <v>198.85714285714286</v>
      </c>
      <c r="J117" s="24"/>
    </row>
    <row r="118" spans="2:10">
      <c r="B118" s="15">
        <f t="shared" si="11"/>
        <v>41722</v>
      </c>
      <c r="C118" s="16"/>
      <c r="D118" s="8" t="str">
        <f t="shared" si="9"/>
        <v/>
      </c>
      <c r="E118" s="8" t="str">
        <f t="shared" si="10"/>
        <v/>
      </c>
      <c r="F118" s="33">
        <f t="shared" si="7"/>
        <v>210.28571428571428</v>
      </c>
      <c r="G118" s="33">
        <f t="shared" si="8"/>
        <v>198.57142857142858</v>
      </c>
      <c r="J118" s="24"/>
    </row>
    <row r="119" spans="2:10">
      <c r="B119" s="15">
        <f t="shared" si="11"/>
        <v>41723</v>
      </c>
      <c r="C119" s="16"/>
      <c r="D119" s="8" t="str">
        <f t="shared" si="9"/>
        <v/>
      </c>
      <c r="E119" s="8" t="str">
        <f t="shared" si="10"/>
        <v/>
      </c>
      <c r="F119" s="33">
        <f t="shared" si="7"/>
        <v>210.14285714285714</v>
      </c>
      <c r="G119" s="33">
        <f t="shared" si="8"/>
        <v>198.28571428571428</v>
      </c>
      <c r="J119" s="24"/>
    </row>
    <row r="120" spans="2:10">
      <c r="B120" s="15">
        <f t="shared" si="11"/>
        <v>41724</v>
      </c>
      <c r="C120" s="16"/>
      <c r="D120" s="8" t="str">
        <f t="shared" si="9"/>
        <v/>
      </c>
      <c r="E120" s="8" t="str">
        <f t="shared" si="10"/>
        <v/>
      </c>
      <c r="F120" s="33">
        <f t="shared" si="7"/>
        <v>210</v>
      </c>
      <c r="G120" s="33">
        <f t="shared" si="8"/>
        <v>198</v>
      </c>
      <c r="J120" s="24"/>
    </row>
    <row r="121" spans="2:10">
      <c r="B121" s="15">
        <f t="shared" si="11"/>
        <v>41725</v>
      </c>
      <c r="C121" s="16"/>
      <c r="D121" s="8" t="str">
        <f t="shared" si="9"/>
        <v/>
      </c>
      <c r="E121" s="8" t="str">
        <f t="shared" si="10"/>
        <v/>
      </c>
      <c r="F121" s="33">
        <f t="shared" si="7"/>
        <v>209.85714285714286</v>
      </c>
      <c r="G121" s="33">
        <f t="shared" si="8"/>
        <v>197.71428571428572</v>
      </c>
      <c r="J121" s="24"/>
    </row>
    <row r="122" spans="2:10">
      <c r="B122" s="15">
        <f t="shared" si="11"/>
        <v>41726</v>
      </c>
      <c r="C122" s="16"/>
      <c r="D122" s="8" t="str">
        <f t="shared" si="9"/>
        <v/>
      </c>
      <c r="E122" s="8" t="str">
        <f t="shared" si="10"/>
        <v/>
      </c>
      <c r="F122" s="33">
        <f t="shared" si="7"/>
        <v>209.71428571428572</v>
      </c>
      <c r="G122" s="33">
        <f t="shared" si="8"/>
        <v>197.42857142857144</v>
      </c>
      <c r="J122" s="24"/>
    </row>
    <row r="123" spans="2:10">
      <c r="B123" s="15">
        <f t="shared" si="11"/>
        <v>41727</v>
      </c>
      <c r="C123" s="16"/>
      <c r="D123" s="8" t="str">
        <f t="shared" si="9"/>
        <v/>
      </c>
      <c r="E123" s="8" t="str">
        <f t="shared" si="10"/>
        <v/>
      </c>
      <c r="F123" s="33">
        <f t="shared" si="7"/>
        <v>209.57142857142858</v>
      </c>
      <c r="G123" s="33">
        <f t="shared" si="8"/>
        <v>197.14285714285714</v>
      </c>
      <c r="J123" s="24"/>
    </row>
    <row r="124" spans="2:10">
      <c r="B124" s="15">
        <f t="shared" si="11"/>
        <v>41728</v>
      </c>
      <c r="C124" s="16"/>
      <c r="D124" s="8" t="str">
        <f t="shared" si="9"/>
        <v/>
      </c>
      <c r="E124" s="8" t="str">
        <f t="shared" si="10"/>
        <v/>
      </c>
      <c r="F124" s="33">
        <f t="shared" si="7"/>
        <v>209.42857142857142</v>
      </c>
      <c r="G124" s="33">
        <f t="shared" si="8"/>
        <v>196.85714285714286</v>
      </c>
      <c r="J124" s="24"/>
    </row>
    <row r="125" spans="2:10">
      <c r="B125" s="15">
        <f t="shared" si="11"/>
        <v>41729</v>
      </c>
      <c r="C125" s="16"/>
      <c r="D125" s="8" t="str">
        <f t="shared" si="9"/>
        <v/>
      </c>
      <c r="E125" s="8" t="str">
        <f t="shared" si="10"/>
        <v/>
      </c>
      <c r="F125" s="33">
        <f t="shared" si="7"/>
        <v>209.28571428571428</v>
      </c>
      <c r="G125" s="33">
        <f t="shared" si="8"/>
        <v>196.57142857142858</v>
      </c>
      <c r="J125" s="24"/>
    </row>
    <row r="126" spans="2:10">
      <c r="B126" s="15">
        <f t="shared" si="11"/>
        <v>41730</v>
      </c>
      <c r="C126" s="16"/>
      <c r="D126" s="8" t="str">
        <f t="shared" si="9"/>
        <v/>
      </c>
      <c r="E126" s="8" t="str">
        <f t="shared" si="10"/>
        <v/>
      </c>
      <c r="F126" s="33">
        <f t="shared" si="7"/>
        <v>209.14285714285714</v>
      </c>
      <c r="G126" s="33">
        <f t="shared" si="8"/>
        <v>196.28571428571428</v>
      </c>
      <c r="J126" s="24"/>
    </row>
    <row r="127" spans="2:10">
      <c r="B127" s="19"/>
      <c r="C127" s="20"/>
      <c r="D127" s="34"/>
      <c r="E127" s="34"/>
      <c r="F127" s="35"/>
      <c r="G127" s="35"/>
      <c r="I127" s="11" t="s">
        <v>24</v>
      </c>
      <c r="J127" s="24"/>
    </row>
    <row r="128" spans="2:10">
      <c r="J128" s="24"/>
    </row>
    <row r="129" spans="10:10">
      <c r="J129" s="24"/>
    </row>
    <row r="130" spans="10:10">
      <c r="J130" s="24"/>
    </row>
    <row r="131" spans="10:10">
      <c r="J131" s="24"/>
    </row>
    <row r="132" spans="10:10">
      <c r="J132" s="24"/>
    </row>
    <row r="133" spans="10:10">
      <c r="J133" s="24"/>
    </row>
    <row r="134" spans="10:10">
      <c r="J134" s="24"/>
    </row>
    <row r="135" spans="10:10">
      <c r="J135" s="24"/>
    </row>
    <row r="136" spans="10:10">
      <c r="J136" s="24"/>
    </row>
    <row r="137" spans="10:10">
      <c r="J137" s="24"/>
    </row>
    <row r="138" spans="10:10">
      <c r="J138" s="24"/>
    </row>
  </sheetData>
  <phoneticPr fontId="1" type="noConversion"/>
  <printOptions horizontalCentered="1"/>
  <pageMargins left="0.75" right="0.75" top="0.5" bottom="0.5" header="0.5" footer="0.125"/>
  <pageSetup fitToHeight="0" orientation="portrait" r:id="rId1"/>
  <headerFooter alignWithMargins="0">
    <oddFooter>&amp;L&amp;8http://www.vertex42.com/ExcelTemplates/weight-loss-chart.html&amp;R&amp;8© 2009 Vertex42 LLC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lbs</vt:lpstr>
    </vt:vector>
  </TitlesOfParts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Weight Loss Chart</dc:title>
  <dc:subject/>
  <dc:creator>Template.net</dc:creator>
  <cp:keywords/>
  <cp:lastModifiedBy>BlueBerry Labs Pvt L</cp:lastModifiedBy>
  <cp:lastPrinted>2009-03-11T15:30:23Z</cp:lastPrinted>
  <dcterms:created xsi:type="dcterms:W3CDTF">2009-01-23T18:26:06Z</dcterms:created>
  <dcterms:modified xsi:type="dcterms:W3CDTF">2015-06-12T05:51:36Z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2009-2014 Vertex42 LLC</vt:lpwstr>
  </property>
  <property fmtid="{D5CDD505-2E9C-101B-9397-08002B2CF9AE}" pid="3" name="Version">
    <vt:lpwstr>1.2.0</vt:lpwstr>
  </property>
</Properties>
</file>