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Deposit Record\"/>
    </mc:Choice>
  </mc:AlternateContent>
  <xr:revisionPtr revIDLastSave="0" documentId="13_ncr:1_{59AC3653-68E9-4345-B190-EB662B5107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Balance">IF(AND(Sheet1!$G2="",Sheet1!$G3="",Sheet1!$G4=""),Sheet1!$G1,"")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1" l="1"/>
  <c r="K38" i="1"/>
  <c r="H38" i="1"/>
  <c r="L37" i="1"/>
  <c r="K37" i="1"/>
  <c r="H37" i="1"/>
  <c r="L36" i="1"/>
  <c r="K36" i="1"/>
  <c r="H36" i="1"/>
  <c r="L35" i="1"/>
  <c r="K35" i="1"/>
  <c r="H35" i="1"/>
  <c r="L34" i="1"/>
  <c r="K34" i="1"/>
  <c r="H34" i="1"/>
  <c r="L33" i="1"/>
  <c r="K33" i="1"/>
  <c r="H33" i="1"/>
  <c r="L32" i="1"/>
  <c r="K32" i="1"/>
  <c r="H32" i="1"/>
  <c r="L31" i="1"/>
  <c r="K31" i="1"/>
  <c r="H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I9" i="1" s="1"/>
  <c r="K17" i="1"/>
  <c r="L16" i="1"/>
  <c r="K16" i="1"/>
  <c r="K15" i="1"/>
  <c r="I10" i="1" s="1"/>
  <c r="E12" i="1" s="1"/>
  <c r="H15" i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D12" i="1"/>
  <c r="I12" i="1" s="1"/>
  <c r="K12" i="1" s="1"/>
  <c r="D11" i="1"/>
  <c r="D10" i="1"/>
  <c r="D9" i="1"/>
  <c r="D7" i="1"/>
  <c r="D6" i="1"/>
</calcChain>
</file>

<file path=xl/sharedStrings.xml><?xml version="1.0" encoding="utf-8"?>
<sst xmlns="http://schemas.openxmlformats.org/spreadsheetml/2006/main" count="82" uniqueCount="58">
  <si>
    <t>CHECK BOOK REGISTER</t>
  </si>
  <si>
    <t>ACCOUNT INFO</t>
  </si>
  <si>
    <t>BALANCE INFO</t>
  </si>
  <si>
    <t>Account Type</t>
  </si>
  <si>
    <t>Current</t>
  </si>
  <si>
    <t>OPENING</t>
  </si>
  <si>
    <t>CLOSING</t>
  </si>
  <si>
    <t>Account Number</t>
  </si>
  <si>
    <t>From</t>
  </si>
  <si>
    <t>Bank Balance</t>
  </si>
  <si>
    <t>To</t>
  </si>
  <si>
    <t>Cash Balance</t>
  </si>
  <si>
    <t>SUMMARY</t>
  </si>
  <si>
    <t>Opening Balance:</t>
  </si>
  <si>
    <t>Reconciliation Amount:</t>
  </si>
  <si>
    <t>Deposits:</t>
  </si>
  <si>
    <t>Current Balance:</t>
  </si>
  <si>
    <t>Withdrawal:</t>
  </si>
  <si>
    <t>Closing Balance:</t>
  </si>
  <si>
    <t>Difference:</t>
  </si>
  <si>
    <t>Date</t>
  </si>
  <si>
    <t>Transaction Type</t>
  </si>
  <si>
    <t>Trans. Ref</t>
  </si>
  <si>
    <t>Description</t>
  </si>
  <si>
    <t>Withdrawals
   (-)</t>
  </si>
  <si>
    <t>Deposits      (+)</t>
  </si>
  <si>
    <t>Balance</t>
  </si>
  <si>
    <t>Reconciliation</t>
  </si>
  <si>
    <t>Outstanding</t>
  </si>
  <si>
    <t>Balance Carried Forward &gt;&gt;&gt;</t>
  </si>
  <si>
    <t>Check Issued</t>
  </si>
  <si>
    <t>000853</t>
  </si>
  <si>
    <t>Supplier 2</t>
  </si>
  <si>
    <t>R</t>
  </si>
  <si>
    <t>Check Receipt</t>
  </si>
  <si>
    <t>123455</t>
  </si>
  <si>
    <t>Client 2</t>
  </si>
  <si>
    <t>Card</t>
  </si>
  <si>
    <t>License fees</t>
  </si>
  <si>
    <t>Deposit</t>
  </si>
  <si>
    <t>Cash Deposit</t>
  </si>
  <si>
    <t>Transfer</t>
  </si>
  <si>
    <t>Supplier 1</t>
  </si>
  <si>
    <t>NEFT</t>
  </si>
  <si>
    <t>Client 1</t>
  </si>
  <si>
    <t>ATM</t>
  </si>
  <si>
    <t>Fuel</t>
  </si>
  <si>
    <t>Online Payments</t>
  </si>
  <si>
    <t>Office Vehice repair</t>
  </si>
  <si>
    <t>Cash</t>
  </si>
  <si>
    <t>Office Boy</t>
  </si>
  <si>
    <t>000854</t>
  </si>
  <si>
    <t>Supplier 3</t>
  </si>
  <si>
    <t>234534</t>
  </si>
  <si>
    <t>Client 4</t>
  </si>
  <si>
    <t>Cash Deposit by Client</t>
  </si>
  <si>
    <t>Phone Bill</t>
  </si>
  <si>
    <t>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</si>
</sst>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₹-4009]\ * #,##0_ ;_ [$₹-4009]\ * \-#,##0_ ;_ [$₹-4009]\ * &quot;-&quot;_ ;_ @_ "/>
    <numFmt numFmtId="165" formatCode="_(&quot;$&quot;* #,##0_);_(&quot;$&quot;* \(#,##0\);_(&quot;$&quot;* &quot;-&quot;??_);_(@_)"/>
    <numFmt numFmtId="166" formatCode="m/d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indexed="9"/>
      <name val="Arial"/>
      <family val="2"/>
    </font>
    <font>
      <u/>
      <sz val="10"/>
      <color indexed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u/>
      <sz val="12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color indexed="45"/>
      <name val="Arial"/>
      <family val="2"/>
    </font>
    <font>
      <b/>
      <sz val="9"/>
      <color indexed="45"/>
      <name val="Arial"/>
      <family val="2"/>
    </font>
    <font>
      <sz val="9"/>
      <name val="Arial"/>
      <family val="2"/>
    </font>
    <font>
      <b/>
      <sz val="9"/>
      <color theme="6" tint="-0.499984740745262"/>
      <name val="Arial"/>
      <family val="2"/>
    </font>
    <font>
      <sz val="9"/>
      <color theme="6" tint="-0.499984740745262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 style="medium">
        <color indexed="64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 style="medium">
        <color indexed="64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1" xfId="1" applyFont="1" applyFill="1" applyBorder="1" applyAlignment="1" applyProtection="1">
      <alignment horizontal="left" vertical="center"/>
    </xf>
    <xf numFmtId="0" fontId="5" fillId="2" borderId="2" xfId="1" applyFont="1" applyFill="1" applyBorder="1" applyAlignment="1" applyProtection="1">
      <alignment horizontal="left" vertical="center"/>
    </xf>
    <xf numFmtId="0" fontId="5" fillId="2" borderId="3" xfId="1" applyFont="1" applyFill="1" applyBorder="1" applyAlignment="1" applyProtection="1">
      <alignment horizontal="left" vertical="center"/>
    </xf>
    <xf numFmtId="0" fontId="6" fillId="2" borderId="1" xfId="1" applyFont="1" applyFill="1" applyBorder="1" applyAlignment="1" applyProtection="1">
      <alignment horizontal="left" vertical="center"/>
    </xf>
    <xf numFmtId="0" fontId="6" fillId="2" borderId="3" xfId="1" applyFont="1" applyFill="1" applyBorder="1" applyAlignment="1" applyProtection="1">
      <alignment horizontal="left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top"/>
    </xf>
    <xf numFmtId="0" fontId="17" fillId="2" borderId="15" xfId="0" applyFont="1" applyFill="1" applyBorder="1" applyAlignment="1">
      <alignment horizontal="center" vertical="top" wrapText="1"/>
    </xf>
    <xf numFmtId="0" fontId="17" fillId="2" borderId="16" xfId="0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164" fontId="2" fillId="2" borderId="2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left" vertical="center" indent="1"/>
    </xf>
    <xf numFmtId="0" fontId="7" fillId="3" borderId="5" xfId="0" applyFont="1" applyFill="1" applyBorder="1" applyAlignment="1">
      <alignment horizontal="left" vertical="center" indent="1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7" fillId="3" borderId="0" xfId="0" applyFont="1" applyFill="1"/>
    <xf numFmtId="0" fontId="7" fillId="3" borderId="8" xfId="0" applyFont="1" applyFill="1" applyBorder="1" applyAlignment="1">
      <alignment horizontal="left" vertical="center" indent="1"/>
    </xf>
    <xf numFmtId="0" fontId="7" fillId="3" borderId="0" xfId="0" applyFont="1" applyFill="1" applyAlignment="1">
      <alignment horizontal="left" vertical="center" indent="1"/>
    </xf>
    <xf numFmtId="0" fontId="0" fillId="3" borderId="9" xfId="0" applyFill="1" applyBorder="1" applyAlignment="1">
      <alignment horizontal="center" vertical="center"/>
    </xf>
    <xf numFmtId="0" fontId="9" fillId="3" borderId="8" xfId="1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7" fillId="3" borderId="8" xfId="0" applyFont="1" applyFill="1" applyBorder="1"/>
    <xf numFmtId="0" fontId="7" fillId="3" borderId="10" xfId="0" applyFont="1" applyFill="1" applyBorder="1"/>
    <xf numFmtId="0" fontId="1" fillId="3" borderId="0" xfId="0" applyFont="1" applyFill="1"/>
    <xf numFmtId="14" fontId="0" fillId="3" borderId="10" xfId="0" applyNumberFormat="1" applyFill="1" applyBorder="1" applyAlignment="1">
      <alignment vertical="center"/>
    </xf>
    <xf numFmtId="0" fontId="0" fillId="3" borderId="0" xfId="0" applyFill="1" applyAlignment="1">
      <alignment vertical="center"/>
    </xf>
    <xf numFmtId="0" fontId="11" fillId="3" borderId="0" xfId="0" applyFont="1" applyFill="1" applyAlignment="1">
      <alignment vertical="center"/>
    </xf>
    <xf numFmtId="0" fontId="7" fillId="3" borderId="8" xfId="0" applyFont="1" applyFill="1" applyBorder="1" applyAlignment="1">
      <alignment vertical="center"/>
    </xf>
    <xf numFmtId="164" fontId="0" fillId="3" borderId="9" xfId="0" applyNumberForma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11" xfId="0" applyFont="1" applyFill="1" applyBorder="1" applyAlignment="1">
      <alignment horizontal="left" vertical="center" indent="1"/>
    </xf>
    <xf numFmtId="0" fontId="1" fillId="3" borderId="12" xfId="0" applyFont="1" applyFill="1" applyBorder="1"/>
    <xf numFmtId="14" fontId="0" fillId="3" borderId="13" xfId="0" applyNumberForma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164" fontId="0" fillId="3" borderId="13" xfId="0" applyNumberForma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164" fontId="0" fillId="3" borderId="14" xfId="0" applyNumberFormat="1" applyFill="1" applyBorder="1" applyAlignment="1">
      <alignment vertical="center"/>
    </xf>
    <xf numFmtId="0" fontId="12" fillId="3" borderId="0" xfId="0" applyFont="1" applyFill="1" applyAlignment="1">
      <alignment horizontal="right" vertical="center" indent="1"/>
    </xf>
    <xf numFmtId="0" fontId="0" fillId="3" borderId="0" xfId="0" applyFill="1"/>
    <xf numFmtId="0" fontId="7" fillId="3" borderId="5" xfId="0" applyFont="1" applyFill="1" applyBorder="1" applyAlignment="1">
      <alignment horizontal="right" vertical="center"/>
    </xf>
    <xf numFmtId="164" fontId="0" fillId="3" borderId="0" xfId="0" applyNumberFormat="1" applyFill="1" applyAlignment="1">
      <alignment vertical="center"/>
    </xf>
    <xf numFmtId="0" fontId="13" fillId="3" borderId="0" xfId="0" applyFont="1" applyFill="1" applyAlignment="1">
      <alignment vertical="center"/>
    </xf>
    <xf numFmtId="164" fontId="0" fillId="3" borderId="14" xfId="0" applyNumberFormat="1" applyFill="1" applyBorder="1" applyAlignment="1">
      <alignment horizontal="right"/>
    </xf>
    <xf numFmtId="0" fontId="14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right" vertical="center" indent="1"/>
    </xf>
    <xf numFmtId="165" fontId="13" fillId="3" borderId="14" xfId="0" applyNumberFormat="1" applyFont="1" applyFill="1" applyBorder="1" applyAlignment="1">
      <alignment horizontal="right" vertical="justify"/>
    </xf>
    <xf numFmtId="165" fontId="13" fillId="3" borderId="0" xfId="0" applyNumberFormat="1" applyFont="1" applyFill="1" applyAlignment="1">
      <alignment horizontal="right" vertical="justify"/>
    </xf>
    <xf numFmtId="0" fontId="13" fillId="3" borderId="0" xfId="0" applyFont="1" applyFill="1" applyAlignment="1">
      <alignment horizontal="right" vertical="justify"/>
    </xf>
    <xf numFmtId="0" fontId="15" fillId="3" borderId="0" xfId="0" applyFont="1" applyFill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16" fillId="3" borderId="12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left" vertical="center" wrapText="1"/>
    </xf>
    <xf numFmtId="14" fontId="7" fillId="3" borderId="18" xfId="0" applyNumberFormat="1" applyFont="1" applyFill="1" applyBorder="1" applyAlignment="1">
      <alignment horizontal="right" vertical="center"/>
    </xf>
    <xf numFmtId="166" fontId="0" fillId="3" borderId="19" xfId="0" applyNumberFormat="1" applyFill="1" applyBorder="1" applyAlignment="1">
      <alignment horizontal="left" vertical="center" indent="1"/>
    </xf>
    <xf numFmtId="0" fontId="11" fillId="3" borderId="19" xfId="0" applyFont="1" applyFill="1" applyBorder="1" applyAlignment="1">
      <alignment horizontal="left" vertical="center"/>
    </xf>
    <xf numFmtId="0" fontId="0" fillId="3" borderId="19" xfId="0" quotePrefix="1" applyFill="1" applyBorder="1" applyAlignment="1">
      <alignment horizontal="right" vertical="center" indent="1"/>
    </xf>
    <xf numFmtId="0" fontId="11" fillId="3" borderId="20" xfId="0" applyFont="1" applyFill="1" applyBorder="1" applyAlignment="1">
      <alignment vertical="center"/>
    </xf>
    <xf numFmtId="164" fontId="11" fillId="3" borderId="19" xfId="0" applyNumberFormat="1" applyFont="1" applyFill="1" applyBorder="1" applyAlignment="1">
      <alignment vertical="center"/>
    </xf>
    <xf numFmtId="164" fontId="0" fillId="3" borderId="19" xfId="0" applyNumberFormat="1" applyFill="1" applyBorder="1" applyAlignment="1">
      <alignment vertical="center"/>
    </xf>
    <xf numFmtId="49" fontId="0" fillId="3" borderId="19" xfId="0" quotePrefix="1" applyNumberFormat="1" applyFill="1" applyBorder="1" applyAlignment="1">
      <alignment horizontal="right" vertical="center" indent="1"/>
    </xf>
    <xf numFmtId="49" fontId="0" fillId="3" borderId="19" xfId="0" applyNumberFormat="1" applyFill="1" applyBorder="1" applyAlignment="1">
      <alignment horizontal="right" vertical="center" indent="1"/>
    </xf>
    <xf numFmtId="0" fontId="17" fillId="3" borderId="0" xfId="0" applyFont="1" applyFill="1" applyAlignment="1">
      <alignment horizontal="center" vertical="center"/>
    </xf>
    <xf numFmtId="0" fontId="0" fillId="3" borderId="19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bottom style="thick">
          <color theme="0"/>
        </bottom>
      </border>
    </dxf>
    <dxf>
      <border outline="0">
        <right style="thin">
          <color theme="0"/>
        </right>
        <bottom style="thick">
          <color theme="0"/>
        </bottom>
      </border>
    </dxf>
    <dxf>
      <font>
        <condense val="0"/>
        <extend val="0"/>
        <color indexed="45"/>
      </font>
    </dxf>
    <dxf>
      <font>
        <b/>
        <i val="0"/>
        <condense val="0"/>
        <extend val="0"/>
        <color indexed="58"/>
      </font>
    </dxf>
    <dxf>
      <font>
        <b/>
        <i val="0"/>
        <condense val="0"/>
        <extend val="0"/>
        <color indexed="5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57C0A3-B3B1-4224-A1ED-422F5CEE71F6}" name="Table7" displayName="Table7" ref="B13:I14" totalsRowShown="0" headerRowDxfId="8" headerRowBorderDxfId="9" tableBorderDxfId="10">
  <autoFilter ref="B13:I14" xr:uid="{4857C0A3-B3B1-4224-A1ED-422F5CEE71F6}"/>
  <tableColumns count="8">
    <tableColumn id="1" xr3:uid="{4173ED43-0F72-4043-9E02-D00A55FC281C}" name="Date" dataDxfId="6"/>
    <tableColumn id="2" xr3:uid="{90BB5403-939A-49F8-8F9C-6F547C50D065}" name="Transaction Type" dataDxfId="5"/>
    <tableColumn id="3" xr3:uid="{C725BDA2-78C3-4AA0-9937-FA000101256A}" name="Trans. Ref" dataDxfId="4"/>
    <tableColumn id="4" xr3:uid="{8A08AE38-FBB8-403B-8141-09899B181E8C}" name="Description" dataDxfId="3"/>
    <tableColumn id="6" xr3:uid="{AFA47EE7-8440-42EA-B7E2-E7C590EAA35A}" name="Withdrawals_x000a_   (-)" dataDxfId="2"/>
    <tableColumn id="7" xr3:uid="{4D72BF58-964D-4B4A-9D44-1A8D586B45FF}" name="Deposits      (+)" dataDxfId="1"/>
    <tableColumn id="8" xr3:uid="{FC5294C4-F409-4449-AA70-C0BD69FC3ECC}" name="Balance" dataDxfId="7"/>
    <tableColumn id="9" xr3:uid="{8B66DAB6-C5B8-472E-9BA1-31980AB5F993}" name="Reconciliatio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8"/>
  <sheetViews>
    <sheetView tabSelected="1" zoomScale="115" zoomScaleNormal="115" workbookViewId="0">
      <selection activeCell="P15" sqref="P15"/>
    </sheetView>
  </sheetViews>
  <sheetFormatPr defaultRowHeight="15" x14ac:dyDescent="0.25"/>
  <cols>
    <col min="2" max="2" width="12.140625" customWidth="1"/>
    <col min="3" max="3" width="20.42578125" customWidth="1"/>
    <col min="4" max="4" width="15.5703125" customWidth="1"/>
    <col min="5" max="5" width="21" customWidth="1"/>
    <col min="6" max="6" width="12.140625" customWidth="1"/>
    <col min="7" max="7" width="13.140625" customWidth="1"/>
    <col min="8" max="8" width="11.28515625" customWidth="1"/>
    <col min="9" max="9" width="13.85546875" customWidth="1"/>
    <col min="10" max="10" width="0.42578125" customWidth="1"/>
    <col min="11" max="11" width="11.85546875" customWidth="1"/>
    <col min="12" max="12" width="12" customWidth="1"/>
  </cols>
  <sheetData>
    <row r="1" spans="2:12" ht="15.75" thickBot="1" x14ac:dyDescent="0.3"/>
    <row r="2" spans="2:12" ht="28.5" thickTop="1" thickBot="1" x14ac:dyDescent="0.3"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5"/>
    </row>
    <row r="3" spans="2:12" ht="17.25" thickTop="1" thickBot="1" x14ac:dyDescent="0.3">
      <c r="B3" s="6" t="s">
        <v>1</v>
      </c>
      <c r="C3" s="7"/>
      <c r="D3" s="8"/>
      <c r="E3" s="9"/>
      <c r="F3" s="10"/>
      <c r="G3" s="6" t="s">
        <v>2</v>
      </c>
      <c r="H3" s="7"/>
      <c r="I3" s="7"/>
      <c r="J3" s="7"/>
      <c r="K3" s="7"/>
      <c r="L3" s="8"/>
    </row>
    <row r="4" spans="2:12" ht="16.5" thickTop="1" thickBot="1" x14ac:dyDescent="0.3">
      <c r="B4" s="19" t="s">
        <v>3</v>
      </c>
      <c r="C4" s="20"/>
      <c r="D4" s="21" t="s">
        <v>4</v>
      </c>
      <c r="E4" s="22"/>
      <c r="F4" s="23"/>
      <c r="G4" s="45" t="s">
        <v>5</v>
      </c>
      <c r="H4" s="46"/>
      <c r="I4" s="47" t="s">
        <v>6</v>
      </c>
      <c r="J4" s="48"/>
      <c r="K4" s="49"/>
      <c r="L4" s="24"/>
    </row>
    <row r="5" spans="2:12" ht="16.5" thickBot="1" x14ac:dyDescent="0.3">
      <c r="B5" s="25" t="s">
        <v>7</v>
      </c>
      <c r="C5" s="26"/>
      <c r="D5" s="27">
        <v>1234000123</v>
      </c>
      <c r="E5" s="28"/>
      <c r="F5" s="29"/>
      <c r="G5" s="30"/>
      <c r="H5" s="31"/>
      <c r="I5" s="30"/>
      <c r="J5" s="24"/>
      <c r="K5" s="31"/>
      <c r="L5" s="24"/>
    </row>
    <row r="6" spans="2:12" ht="15.75" thickBot="1" x14ac:dyDescent="0.3">
      <c r="B6" s="25" t="s">
        <v>8</v>
      </c>
      <c r="C6" s="32"/>
      <c r="D6" s="33">
        <f>B16</f>
        <v>42767</v>
      </c>
      <c r="E6" s="34"/>
      <c r="F6" s="35"/>
      <c r="G6" s="36" t="s">
        <v>9</v>
      </c>
      <c r="H6" s="37">
        <v>53400</v>
      </c>
      <c r="I6" s="36" t="s">
        <v>9</v>
      </c>
      <c r="J6" s="38"/>
      <c r="K6" s="37">
        <v>185200</v>
      </c>
      <c r="L6" s="24"/>
    </row>
    <row r="7" spans="2:12" ht="15.75" thickBot="1" x14ac:dyDescent="0.3">
      <c r="B7" s="39" t="s">
        <v>10</v>
      </c>
      <c r="C7" s="40"/>
      <c r="D7" s="41">
        <f>MAX(B16:B42)</f>
        <v>42780</v>
      </c>
      <c r="E7" s="34"/>
      <c r="F7" s="35"/>
      <c r="G7" s="42" t="s">
        <v>11</v>
      </c>
      <c r="H7" s="43">
        <v>22500</v>
      </c>
      <c r="I7" s="42" t="s">
        <v>11</v>
      </c>
      <c r="J7" s="44"/>
      <c r="K7" s="43">
        <v>11800</v>
      </c>
      <c r="L7" s="24"/>
    </row>
    <row r="8" spans="2:12" ht="17.25" thickTop="1" thickBot="1" x14ac:dyDescent="0.3">
      <c r="B8" s="6" t="s">
        <v>12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2:12" ht="16.5" thickTop="1" thickBot="1" x14ac:dyDescent="0.3">
      <c r="B9" s="50" t="s">
        <v>13</v>
      </c>
      <c r="C9" s="50"/>
      <c r="D9" s="51">
        <f>SUM(H6:H7)</f>
        <v>75900</v>
      </c>
      <c r="E9" s="52"/>
      <c r="F9" s="53"/>
      <c r="G9" s="54" t="s">
        <v>14</v>
      </c>
      <c r="H9" s="54"/>
      <c r="I9" s="51">
        <f>ROUND(SUM(L15:L215),2)</f>
        <v>0</v>
      </c>
      <c r="J9" s="55"/>
      <c r="K9" s="56"/>
      <c r="L9" s="56"/>
    </row>
    <row r="10" spans="2:12" ht="15.75" thickBot="1" x14ac:dyDescent="0.3">
      <c r="B10" s="50" t="s">
        <v>15</v>
      </c>
      <c r="C10" s="50"/>
      <c r="D10" s="57">
        <f>SUM(G:G)</f>
        <v>386300</v>
      </c>
      <c r="E10" s="52"/>
      <c r="F10" s="53"/>
      <c r="G10" s="50" t="s">
        <v>16</v>
      </c>
      <c r="H10" s="50"/>
      <c r="I10" s="51">
        <f>ROUND(SUM(K15:K214),2)</f>
        <v>132000</v>
      </c>
      <c r="J10" s="55"/>
      <c r="K10" s="58"/>
      <c r="L10" s="58"/>
    </row>
    <row r="11" spans="2:12" ht="15.75" thickBot="1" x14ac:dyDescent="0.3">
      <c r="B11" s="50" t="s">
        <v>17</v>
      </c>
      <c r="C11" s="50"/>
      <c r="D11" s="57">
        <f>SUM(F:F)</f>
        <v>265200</v>
      </c>
      <c r="E11" s="52"/>
      <c r="F11" s="59"/>
      <c r="G11" s="59"/>
      <c r="H11" s="59"/>
      <c r="I11" s="60"/>
      <c r="J11" s="61"/>
      <c r="K11" s="62"/>
      <c r="L11" s="62"/>
    </row>
    <row r="12" spans="2:12" ht="15.75" thickBot="1" x14ac:dyDescent="0.3">
      <c r="B12" s="50" t="s">
        <v>18</v>
      </c>
      <c r="C12" s="50"/>
      <c r="D12" s="55">
        <f>SUM(K6:K7)</f>
        <v>197000</v>
      </c>
      <c r="E12" s="63" t="str">
        <f>IF(D12=I10," "," Incorrect Balance")</f>
        <v xml:space="preserve"> Incorrect Balance</v>
      </c>
      <c r="F12" s="53"/>
      <c r="G12" s="64" t="s">
        <v>19</v>
      </c>
      <c r="H12" s="64"/>
      <c r="I12" s="55">
        <f>ROUND(D12+I9-I10,2)</f>
        <v>65000</v>
      </c>
      <c r="J12" s="55"/>
      <c r="K12" s="65" t="str">
        <f>IF(I12=0,"Balanced!",IF(I9=0,"Check Statement Balance",""))</f>
        <v>Check Statement Balance</v>
      </c>
      <c r="L12" s="65"/>
    </row>
    <row r="13" spans="2:12" ht="39.75" thickTop="1" thickBot="1" x14ac:dyDescent="0.3">
      <c r="B13" s="11" t="s">
        <v>20</v>
      </c>
      <c r="C13" s="12" t="s">
        <v>21</v>
      </c>
      <c r="D13" s="12" t="s">
        <v>22</v>
      </c>
      <c r="E13" s="11" t="s">
        <v>23</v>
      </c>
      <c r="F13" s="12" t="s">
        <v>24</v>
      </c>
      <c r="G13" s="12" t="s">
        <v>25</v>
      </c>
      <c r="H13" s="13" t="s">
        <v>26</v>
      </c>
      <c r="I13" s="14" t="s">
        <v>27</v>
      </c>
      <c r="J13" s="14"/>
      <c r="K13" s="11" t="s">
        <v>26</v>
      </c>
      <c r="L13" s="11" t="s">
        <v>28</v>
      </c>
    </row>
    <row r="14" spans="2:12" ht="16.5" thickTop="1" thickBot="1" x14ac:dyDescent="0.3">
      <c r="B14" s="66"/>
      <c r="C14" s="67"/>
      <c r="D14" s="67"/>
      <c r="E14" s="68"/>
      <c r="F14" s="69"/>
      <c r="G14" s="69"/>
      <c r="H14" s="15"/>
      <c r="I14" s="79"/>
      <c r="J14" s="1"/>
      <c r="K14" s="15"/>
      <c r="L14" s="18"/>
    </row>
    <row r="15" spans="2:12" ht="15.75" thickTop="1" x14ac:dyDescent="0.25">
      <c r="B15" s="70" t="s">
        <v>29</v>
      </c>
      <c r="C15" s="70"/>
      <c r="D15" s="70"/>
      <c r="E15" s="70"/>
      <c r="F15" s="70"/>
      <c r="G15" s="70"/>
      <c r="H15" s="16">
        <f>SUM(H6:H7)</f>
        <v>75900</v>
      </c>
      <c r="I15" s="80"/>
      <c r="J15" s="2"/>
      <c r="K15" s="16" t="str">
        <f t="shared" ref="K15:K38" si="0">Balance</f>
        <v/>
      </c>
      <c r="L15" s="16"/>
    </row>
    <row r="16" spans="2:12" x14ac:dyDescent="0.25">
      <c r="B16" s="71">
        <v>42767</v>
      </c>
      <c r="C16" s="72" t="s">
        <v>30</v>
      </c>
      <c r="D16" s="73" t="s">
        <v>31</v>
      </c>
      <c r="E16" s="74" t="s">
        <v>32</v>
      </c>
      <c r="F16" s="75">
        <v>43200</v>
      </c>
      <c r="G16" s="76"/>
      <c r="H16" s="17">
        <f t="shared" ref="H16:H38" ca="1" si="1">IF(AND(ISBLANK(F16),ISBLANK(G16)),"",OFFSET(H16,-1,0,1,1)-F16+G16)</f>
        <v>32700</v>
      </c>
      <c r="I16" s="80" t="s">
        <v>33</v>
      </c>
      <c r="J16" s="2"/>
      <c r="K16" s="16" t="str">
        <f t="shared" si="0"/>
        <v/>
      </c>
      <c r="L16" s="16" t="str">
        <f t="shared" ref="L16:L38" si="2">IF(OR(I16="r",AND(ISBLANK(I16),ISBLANK(F16),ISBLANK(G16))),"",G16-F16)</f>
        <v/>
      </c>
    </row>
    <row r="17" spans="2:12" x14ac:dyDescent="0.25">
      <c r="B17" s="71">
        <v>42767</v>
      </c>
      <c r="C17" s="72" t="s">
        <v>34</v>
      </c>
      <c r="D17" s="77" t="s">
        <v>35</v>
      </c>
      <c r="E17" s="74" t="s">
        <v>36</v>
      </c>
      <c r="F17" s="75"/>
      <c r="G17" s="76">
        <v>215000</v>
      </c>
      <c r="H17" s="17">
        <f t="shared" ca="1" si="1"/>
        <v>247700</v>
      </c>
      <c r="I17" s="80" t="s">
        <v>33</v>
      </c>
      <c r="J17" s="2"/>
      <c r="K17" s="16" t="str">
        <f t="shared" si="0"/>
        <v/>
      </c>
      <c r="L17" s="16" t="str">
        <f t="shared" si="2"/>
        <v/>
      </c>
    </row>
    <row r="18" spans="2:12" x14ac:dyDescent="0.25">
      <c r="B18" s="71">
        <v>42769</v>
      </c>
      <c r="C18" s="72" t="s">
        <v>37</v>
      </c>
      <c r="D18" s="78"/>
      <c r="E18" s="74" t="s">
        <v>38</v>
      </c>
      <c r="F18" s="75">
        <v>2500</v>
      </c>
      <c r="G18" s="76"/>
      <c r="H18" s="17">
        <f t="shared" ca="1" si="1"/>
        <v>245200</v>
      </c>
      <c r="I18" s="80" t="s">
        <v>33</v>
      </c>
      <c r="J18" s="2"/>
      <c r="K18" s="16" t="str">
        <f t="shared" si="0"/>
        <v/>
      </c>
      <c r="L18" s="16" t="str">
        <f t="shared" si="2"/>
        <v/>
      </c>
    </row>
    <row r="19" spans="2:12" x14ac:dyDescent="0.25">
      <c r="B19" s="71">
        <v>42770</v>
      </c>
      <c r="C19" s="72" t="s">
        <v>39</v>
      </c>
      <c r="D19" s="77"/>
      <c r="E19" s="74" t="s">
        <v>40</v>
      </c>
      <c r="F19" s="75"/>
      <c r="G19" s="76">
        <v>12000</v>
      </c>
      <c r="H19" s="17">
        <f t="shared" ca="1" si="1"/>
        <v>257200</v>
      </c>
      <c r="I19" s="80" t="s">
        <v>33</v>
      </c>
      <c r="J19" s="2"/>
      <c r="K19" s="16" t="str">
        <f t="shared" si="0"/>
        <v/>
      </c>
      <c r="L19" s="16" t="str">
        <f t="shared" si="2"/>
        <v/>
      </c>
    </row>
    <row r="20" spans="2:12" x14ac:dyDescent="0.25">
      <c r="B20" s="71">
        <v>42770</v>
      </c>
      <c r="C20" s="72" t="s">
        <v>41</v>
      </c>
      <c r="D20" s="78"/>
      <c r="E20" s="74" t="s">
        <v>42</v>
      </c>
      <c r="F20" s="75">
        <v>75000</v>
      </c>
      <c r="G20" s="76"/>
      <c r="H20" s="17">
        <f t="shared" ca="1" si="1"/>
        <v>182200</v>
      </c>
      <c r="I20" s="80" t="s">
        <v>33</v>
      </c>
      <c r="J20" s="2"/>
      <c r="K20" s="16" t="str">
        <f t="shared" si="0"/>
        <v/>
      </c>
      <c r="L20" s="16" t="str">
        <f t="shared" si="2"/>
        <v/>
      </c>
    </row>
    <row r="21" spans="2:12" x14ac:dyDescent="0.25">
      <c r="B21" s="71">
        <v>42772</v>
      </c>
      <c r="C21" s="72" t="s">
        <v>43</v>
      </c>
      <c r="D21" s="73"/>
      <c r="E21" s="74" t="s">
        <v>44</v>
      </c>
      <c r="F21" s="75"/>
      <c r="G21" s="76">
        <v>87000</v>
      </c>
      <c r="H21" s="17">
        <f t="shared" ca="1" si="1"/>
        <v>269200</v>
      </c>
      <c r="I21" s="80" t="s">
        <v>33</v>
      </c>
      <c r="J21" s="2"/>
      <c r="K21" s="16">
        <f t="shared" si="0"/>
        <v>87000</v>
      </c>
      <c r="L21" s="16" t="str">
        <f t="shared" si="2"/>
        <v/>
      </c>
    </row>
    <row r="22" spans="2:12" x14ac:dyDescent="0.25">
      <c r="B22" s="71">
        <v>42774</v>
      </c>
      <c r="C22" s="72" t="s">
        <v>45</v>
      </c>
      <c r="D22" s="78"/>
      <c r="E22" s="74" t="s">
        <v>46</v>
      </c>
      <c r="F22" s="75">
        <v>36000</v>
      </c>
      <c r="G22" s="76"/>
      <c r="H22" s="17">
        <f t="shared" ca="1" si="1"/>
        <v>233200</v>
      </c>
      <c r="I22" s="80" t="s">
        <v>33</v>
      </c>
      <c r="J22" s="2"/>
      <c r="K22" s="16">
        <f t="shared" si="0"/>
        <v>0</v>
      </c>
      <c r="L22" s="16" t="str">
        <f t="shared" si="2"/>
        <v/>
      </c>
    </row>
    <row r="23" spans="2:12" x14ac:dyDescent="0.25">
      <c r="B23" s="71">
        <v>42774</v>
      </c>
      <c r="C23" s="72" t="s">
        <v>47</v>
      </c>
      <c r="D23" s="73"/>
      <c r="E23" s="74" t="s">
        <v>48</v>
      </c>
      <c r="F23" s="75">
        <v>50000</v>
      </c>
      <c r="G23" s="76"/>
      <c r="H23" s="17">
        <f t="shared" ca="1" si="1"/>
        <v>183200</v>
      </c>
      <c r="I23" s="80" t="s">
        <v>33</v>
      </c>
      <c r="J23" s="2"/>
      <c r="K23" s="16" t="str">
        <f t="shared" si="0"/>
        <v/>
      </c>
      <c r="L23" s="16" t="str">
        <f t="shared" si="2"/>
        <v/>
      </c>
    </row>
    <row r="24" spans="2:12" x14ac:dyDescent="0.25">
      <c r="B24" s="71">
        <v>42776</v>
      </c>
      <c r="C24" s="72" t="s">
        <v>49</v>
      </c>
      <c r="D24" s="78"/>
      <c r="E24" s="74" t="s">
        <v>50</v>
      </c>
      <c r="F24" s="75">
        <v>2500</v>
      </c>
      <c r="G24" s="76"/>
      <c r="H24" s="17">
        <f t="shared" ca="1" si="1"/>
        <v>180700</v>
      </c>
      <c r="I24" s="80" t="s">
        <v>33</v>
      </c>
      <c r="J24" s="2"/>
      <c r="K24" s="16" t="str">
        <f t="shared" si="0"/>
        <v/>
      </c>
      <c r="L24" s="16" t="str">
        <f t="shared" si="2"/>
        <v/>
      </c>
    </row>
    <row r="25" spans="2:12" x14ac:dyDescent="0.25">
      <c r="B25" s="71">
        <v>42776</v>
      </c>
      <c r="C25" s="72" t="s">
        <v>30</v>
      </c>
      <c r="D25" s="73" t="s">
        <v>51</v>
      </c>
      <c r="E25" s="74" t="s">
        <v>52</v>
      </c>
      <c r="F25" s="75">
        <v>2500</v>
      </c>
      <c r="G25" s="76"/>
      <c r="H25" s="17">
        <f t="shared" ca="1" si="1"/>
        <v>178200</v>
      </c>
      <c r="I25" s="80" t="s">
        <v>33</v>
      </c>
      <c r="J25" s="2"/>
      <c r="K25" s="16" t="str">
        <f t="shared" si="0"/>
        <v/>
      </c>
      <c r="L25" s="16" t="str">
        <f t="shared" si="2"/>
        <v/>
      </c>
    </row>
    <row r="26" spans="2:12" x14ac:dyDescent="0.25">
      <c r="B26" s="71">
        <v>42777</v>
      </c>
      <c r="C26" s="72" t="s">
        <v>34</v>
      </c>
      <c r="D26" s="78" t="s">
        <v>53</v>
      </c>
      <c r="E26" s="74" t="s">
        <v>54</v>
      </c>
      <c r="F26" s="75"/>
      <c r="G26" s="76">
        <v>2000</v>
      </c>
      <c r="H26" s="17">
        <f t="shared" ca="1" si="1"/>
        <v>180200</v>
      </c>
      <c r="I26" s="80" t="s">
        <v>33</v>
      </c>
      <c r="J26" s="2"/>
      <c r="K26" s="16" t="str">
        <f t="shared" si="0"/>
        <v/>
      </c>
      <c r="L26" s="16" t="str">
        <f t="shared" si="2"/>
        <v/>
      </c>
    </row>
    <row r="27" spans="2:12" x14ac:dyDescent="0.25">
      <c r="B27" s="71">
        <v>42777</v>
      </c>
      <c r="C27" s="72" t="s">
        <v>39</v>
      </c>
      <c r="D27" s="78"/>
      <c r="E27" s="74" t="s">
        <v>40</v>
      </c>
      <c r="F27" s="75"/>
      <c r="G27" s="76">
        <v>25300</v>
      </c>
      <c r="H27" s="17">
        <f t="shared" ca="1" si="1"/>
        <v>205500</v>
      </c>
      <c r="I27" s="80" t="s">
        <v>33</v>
      </c>
      <c r="J27" s="2"/>
      <c r="K27" s="16" t="str">
        <f t="shared" si="0"/>
        <v/>
      </c>
      <c r="L27" s="16" t="str">
        <f t="shared" si="2"/>
        <v/>
      </c>
    </row>
    <row r="28" spans="2:12" x14ac:dyDescent="0.25">
      <c r="B28" s="71">
        <v>42777</v>
      </c>
      <c r="C28" s="72" t="s">
        <v>39</v>
      </c>
      <c r="D28" s="78"/>
      <c r="E28" s="74" t="s">
        <v>55</v>
      </c>
      <c r="F28" s="75"/>
      <c r="G28" s="76">
        <v>45000</v>
      </c>
      <c r="H28" s="17">
        <f t="shared" ca="1" si="1"/>
        <v>250500</v>
      </c>
      <c r="I28" s="80" t="s">
        <v>33</v>
      </c>
      <c r="J28" s="2"/>
      <c r="K28" s="16">
        <f t="shared" si="0"/>
        <v>45000</v>
      </c>
      <c r="L28" s="16" t="str">
        <f t="shared" si="2"/>
        <v/>
      </c>
    </row>
    <row r="29" spans="2:12" x14ac:dyDescent="0.25">
      <c r="B29" s="71">
        <v>42780</v>
      </c>
      <c r="C29" s="72" t="s">
        <v>43</v>
      </c>
      <c r="D29" s="78"/>
      <c r="E29" s="74" t="s">
        <v>56</v>
      </c>
      <c r="F29" s="75">
        <v>36000</v>
      </c>
      <c r="G29" s="76"/>
      <c r="H29" s="17">
        <f t="shared" ca="1" si="1"/>
        <v>214500</v>
      </c>
      <c r="I29" s="80" t="s">
        <v>33</v>
      </c>
      <c r="J29" s="2"/>
      <c r="K29" s="16">
        <f t="shared" si="0"/>
        <v>0</v>
      </c>
      <c r="L29" s="16" t="str">
        <f t="shared" si="2"/>
        <v/>
      </c>
    </row>
    <row r="30" spans="2:12" x14ac:dyDescent="0.25">
      <c r="B30" s="71">
        <v>42780</v>
      </c>
      <c r="C30" s="72" t="s">
        <v>45</v>
      </c>
      <c r="D30" s="78"/>
      <c r="E30" s="74" t="s">
        <v>57</v>
      </c>
      <c r="F30" s="75">
        <v>17500</v>
      </c>
      <c r="G30" s="76"/>
      <c r="H30" s="17">
        <f t="shared" ca="1" si="1"/>
        <v>197000</v>
      </c>
      <c r="I30" s="80" t="s">
        <v>33</v>
      </c>
      <c r="J30" s="2"/>
      <c r="K30" s="16">
        <f t="shared" si="0"/>
        <v>0</v>
      </c>
      <c r="L30" s="16" t="str">
        <f t="shared" si="2"/>
        <v/>
      </c>
    </row>
    <row r="31" spans="2:12" x14ac:dyDescent="0.25">
      <c r="B31" s="71"/>
      <c r="C31" s="72"/>
      <c r="D31" s="78"/>
      <c r="E31" s="74"/>
      <c r="F31" s="75"/>
      <c r="G31" s="76"/>
      <c r="H31" s="17" t="str">
        <f t="shared" ca="1" si="1"/>
        <v/>
      </c>
      <c r="I31" s="80"/>
      <c r="J31" s="2"/>
      <c r="K31" s="16">
        <f t="shared" si="0"/>
        <v>0</v>
      </c>
      <c r="L31" s="16" t="str">
        <f t="shared" si="2"/>
        <v/>
      </c>
    </row>
    <row r="32" spans="2:12" x14ac:dyDescent="0.25">
      <c r="B32" s="71"/>
      <c r="C32" s="72"/>
      <c r="D32" s="78"/>
      <c r="E32" s="74"/>
      <c r="F32" s="75"/>
      <c r="G32" s="76"/>
      <c r="H32" s="17" t="str">
        <f t="shared" ca="1" si="1"/>
        <v/>
      </c>
      <c r="I32" s="80"/>
      <c r="J32" s="2"/>
      <c r="K32" s="16">
        <f t="shared" si="0"/>
        <v>0</v>
      </c>
      <c r="L32" s="16" t="str">
        <f t="shared" si="2"/>
        <v/>
      </c>
    </row>
    <row r="33" spans="2:12" x14ac:dyDescent="0.25">
      <c r="B33" s="71"/>
      <c r="C33" s="72"/>
      <c r="D33" s="78"/>
      <c r="E33" s="74"/>
      <c r="F33" s="75"/>
      <c r="G33" s="76"/>
      <c r="H33" s="17" t="str">
        <f t="shared" ca="1" si="1"/>
        <v/>
      </c>
      <c r="I33" s="80"/>
      <c r="J33" s="2"/>
      <c r="K33" s="16">
        <f t="shared" si="0"/>
        <v>0</v>
      </c>
      <c r="L33" s="16" t="str">
        <f t="shared" si="2"/>
        <v/>
      </c>
    </row>
    <row r="34" spans="2:12" x14ac:dyDescent="0.25">
      <c r="B34" s="71"/>
      <c r="C34" s="72"/>
      <c r="D34" s="78"/>
      <c r="E34" s="74"/>
      <c r="F34" s="75"/>
      <c r="G34" s="76"/>
      <c r="H34" s="17" t="str">
        <f t="shared" ca="1" si="1"/>
        <v/>
      </c>
      <c r="I34" s="80"/>
      <c r="J34" s="2"/>
      <c r="K34" s="16">
        <f t="shared" si="0"/>
        <v>0</v>
      </c>
      <c r="L34" s="16" t="str">
        <f t="shared" si="2"/>
        <v/>
      </c>
    </row>
    <row r="35" spans="2:12" x14ac:dyDescent="0.25">
      <c r="B35" s="71"/>
      <c r="C35" s="72"/>
      <c r="D35" s="78"/>
      <c r="E35" s="74"/>
      <c r="F35" s="75"/>
      <c r="G35" s="76"/>
      <c r="H35" s="17" t="str">
        <f t="shared" ca="1" si="1"/>
        <v/>
      </c>
      <c r="I35" s="80"/>
      <c r="J35" s="2"/>
      <c r="K35" s="16">
        <f t="shared" si="0"/>
        <v>0</v>
      </c>
      <c r="L35" s="16" t="str">
        <f t="shared" si="2"/>
        <v/>
      </c>
    </row>
    <row r="36" spans="2:12" x14ac:dyDescent="0.25">
      <c r="B36" s="71"/>
      <c r="C36" s="72"/>
      <c r="D36" s="78"/>
      <c r="E36" s="74"/>
      <c r="F36" s="75"/>
      <c r="G36" s="76"/>
      <c r="H36" s="17" t="str">
        <f t="shared" ca="1" si="1"/>
        <v/>
      </c>
      <c r="I36" s="80"/>
      <c r="J36" s="2"/>
      <c r="K36" s="16">
        <f t="shared" si="0"/>
        <v>0</v>
      </c>
      <c r="L36" s="16" t="str">
        <f t="shared" si="2"/>
        <v/>
      </c>
    </row>
    <row r="37" spans="2:12" x14ac:dyDescent="0.25">
      <c r="B37" s="71"/>
      <c r="C37" s="72"/>
      <c r="D37" s="78"/>
      <c r="E37" s="74"/>
      <c r="F37" s="75"/>
      <c r="G37" s="76"/>
      <c r="H37" s="17" t="str">
        <f t="shared" ca="1" si="1"/>
        <v/>
      </c>
      <c r="I37" s="80"/>
      <c r="J37" s="2"/>
      <c r="K37" s="16">
        <f t="shared" si="0"/>
        <v>0</v>
      </c>
      <c r="L37" s="16" t="str">
        <f t="shared" si="2"/>
        <v/>
      </c>
    </row>
    <row r="38" spans="2:12" x14ac:dyDescent="0.25">
      <c r="B38" s="71"/>
      <c r="C38" s="72"/>
      <c r="D38" s="78"/>
      <c r="E38" s="74"/>
      <c r="F38" s="75"/>
      <c r="G38" s="76"/>
      <c r="H38" s="17" t="str">
        <f t="shared" ca="1" si="1"/>
        <v/>
      </c>
      <c r="I38" s="80"/>
      <c r="J38" s="2"/>
      <c r="K38" s="16">
        <f t="shared" si="0"/>
        <v>0</v>
      </c>
      <c r="L38" s="16" t="str">
        <f t="shared" si="2"/>
        <v/>
      </c>
    </row>
  </sheetData>
  <mergeCells count="22">
    <mergeCell ref="B15:G15"/>
    <mergeCell ref="B10:C10"/>
    <mergeCell ref="G10:H10"/>
    <mergeCell ref="B11:C11"/>
    <mergeCell ref="B12:C12"/>
    <mergeCell ref="G12:H12"/>
    <mergeCell ref="K12:L12"/>
    <mergeCell ref="B5:C5"/>
    <mergeCell ref="E5:F5"/>
    <mergeCell ref="B6:C6"/>
    <mergeCell ref="B7:C7"/>
    <mergeCell ref="B8:L8"/>
    <mergeCell ref="B9:C9"/>
    <mergeCell ref="G9:H9"/>
    <mergeCell ref="B2:L2"/>
    <mergeCell ref="B3:D3"/>
    <mergeCell ref="E3:F3"/>
    <mergeCell ref="G3:L3"/>
    <mergeCell ref="B4:C4"/>
    <mergeCell ref="E4:F4"/>
    <mergeCell ref="G4:H4"/>
    <mergeCell ref="I4:K4"/>
  </mergeCells>
  <conditionalFormatting sqref="K12">
    <cfRule type="expression" dxfId="13" priority="2" stopIfTrue="1">
      <formula>IF($G$11=0,TRUE,FALSE)</formula>
    </cfRule>
    <cfRule type="expression" dxfId="12" priority="3" stopIfTrue="1">
      <formula>IF($G$15=0,TRUE,FALSE)</formula>
    </cfRule>
  </conditionalFormatting>
  <conditionalFormatting sqref="K15:K38">
    <cfRule type="expression" dxfId="11" priority="1" stopIfTrue="1">
      <formula>IF($G$11=0,FALSE,TRUE)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2015-06-05T18:17:20Z</dcterms:created>
  <dcterms:modified xsi:type="dcterms:W3CDTF">2025-09-23T06:06:17Z</dcterms:modified>
</cp:coreProperties>
</file>